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ocuments\Masztalarska\Przetargi\Przetarg dziedziniec i balkony 2019\"/>
    </mc:Choice>
  </mc:AlternateContent>
  <xr:revisionPtr revIDLastSave="0" documentId="8_{71671456-BA58-489C-86E4-40E073C824E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3" i="2" l="1"/>
  <c r="G96" i="2"/>
  <c r="G100" i="2"/>
  <c r="G204" i="2"/>
  <c r="G203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178" i="2"/>
  <c r="G166" i="2"/>
  <c r="G167" i="2"/>
  <c r="G168" i="2"/>
  <c r="G169" i="2"/>
  <c r="G170" i="2"/>
  <c r="G171" i="2"/>
  <c r="G172" i="2"/>
  <c r="G173" i="2"/>
  <c r="G174" i="2"/>
  <c r="G175" i="2"/>
  <c r="G176" i="2"/>
  <c r="G165" i="2"/>
  <c r="G162" i="2"/>
  <c r="G161" i="2"/>
  <c r="G158" i="2"/>
  <c r="G159" i="2"/>
  <c r="G157" i="2"/>
  <c r="G140" i="2"/>
  <c r="G141" i="2"/>
  <c r="G142" i="2"/>
  <c r="G139" i="2"/>
  <c r="G131" i="2"/>
  <c r="G132" i="2"/>
  <c r="G133" i="2"/>
  <c r="G134" i="2"/>
  <c r="G135" i="2"/>
  <c r="G136" i="2"/>
  <c r="G137" i="2"/>
  <c r="G130" i="2"/>
  <c r="G125" i="2"/>
  <c r="G126" i="2"/>
  <c r="G127" i="2"/>
  <c r="G128" i="2"/>
  <c r="G124" i="2"/>
  <c r="G120" i="2"/>
  <c r="G121" i="2"/>
  <c r="G122" i="2"/>
  <c r="G119" i="2"/>
  <c r="G117" i="2"/>
  <c r="G116" i="2"/>
  <c r="G108" i="2"/>
  <c r="G109" i="2"/>
  <c r="G110" i="2"/>
  <c r="G111" i="2"/>
  <c r="G112" i="2"/>
  <c r="G113" i="2"/>
  <c r="G114" i="2"/>
  <c r="G107" i="2"/>
  <c r="G105" i="2"/>
  <c r="G104" i="2"/>
  <c r="G95" i="2"/>
  <c r="G94" i="2" s="1"/>
  <c r="G93" i="2"/>
  <c r="G92" i="2"/>
  <c r="G88" i="2"/>
  <c r="G89" i="2"/>
  <c r="G90" i="2"/>
  <c r="G87" i="2"/>
  <c r="G83" i="2"/>
  <c r="G84" i="2"/>
  <c r="G85" i="2"/>
  <c r="G82" i="2"/>
  <c r="G78" i="2"/>
  <c r="G79" i="2"/>
  <c r="G80" i="2"/>
  <c r="G77" i="2"/>
  <c r="G75" i="2"/>
  <c r="G74" i="2"/>
  <c r="G71" i="2"/>
  <c r="G72" i="2"/>
  <c r="G70" i="2"/>
  <c r="G67" i="2"/>
  <c r="G68" i="2"/>
  <c r="G66" i="2"/>
  <c r="G63" i="2"/>
  <c r="G64" i="2"/>
  <c r="G62" i="2"/>
  <c r="G56" i="2"/>
  <c r="G57" i="2"/>
  <c r="G58" i="2"/>
  <c r="G59" i="2"/>
  <c r="G60" i="2"/>
  <c r="G55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3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9" i="2"/>
  <c r="G54" i="2" l="1"/>
  <c r="G61" i="2"/>
  <c r="G69" i="2"/>
  <c r="G103" i="2"/>
  <c r="G106" i="2"/>
  <c r="G115" i="2"/>
  <c r="G118" i="2"/>
  <c r="G123" i="2"/>
  <c r="G160" i="2"/>
  <c r="G164" i="2"/>
  <c r="G177" i="2"/>
  <c r="G202" i="2"/>
  <c r="G18" i="2"/>
  <c r="G36" i="2"/>
  <c r="G65" i="2"/>
  <c r="G73" i="2"/>
  <c r="G76" i="2"/>
  <c r="G81" i="2"/>
  <c r="G86" i="2"/>
  <c r="G91" i="2"/>
  <c r="G129" i="2"/>
  <c r="G138" i="2"/>
  <c r="G156" i="2"/>
  <c r="G102" i="2" l="1"/>
  <c r="G17" i="2"/>
  <c r="G163" i="2"/>
  <c r="G16" i="2" l="1"/>
  <c r="G14" i="2" s="1"/>
</calcChain>
</file>

<file path=xl/sharedStrings.xml><?xml version="1.0" encoding="utf-8"?>
<sst xmlns="http://schemas.openxmlformats.org/spreadsheetml/2006/main" count="713" uniqueCount="472">
  <si>
    <t>Poznań , ul. Masztalarska 8 i 8A</t>
  </si>
  <si>
    <t>Słownie:</t>
  </si>
  <si>
    <t>WYKONAWCA :</t>
  </si>
  <si>
    <t>Lp.</t>
  </si>
  <si>
    <t>Podstawa</t>
  </si>
  <si>
    <t>Opis</t>
  </si>
  <si>
    <t>Jedn.obm.</t>
  </si>
  <si>
    <t>Ilość</t>
  </si>
  <si>
    <t>Cena jedn.</t>
  </si>
  <si>
    <t>Wartość</t>
  </si>
  <si>
    <t>Remont izolacji przeciwwodnej części podziemnej w strefie podwórza budynku przy ul. Masztalarskiej 8 i 8A w Poznaniu</t>
  </si>
  <si>
    <t>Prace naprawcze w strefie podwórza</t>
  </si>
  <si>
    <t>Roboty rozbiórkowe i przygotowawcze</t>
  </si>
  <si>
    <t>KNR 2-31 0811-01</t>
  </si>
  <si>
    <t>Rozebranie nawierzchni z kostki brukowej betonowej</t>
  </si>
  <si>
    <t>m2</t>
  </si>
  <si>
    <t>KNR 2-31 0801-01</t>
  </si>
  <si>
    <t>Ręczne rozebranie podbudowy betonowej o grubości 12 cm</t>
  </si>
  <si>
    <t>KNR 231-0801-02-00</t>
  </si>
  <si>
    <t>Rozebranie ręczne podbudowy betonowej o grubości: ponad 12 cm - dodatek za każdy dalszy 1 cm Krotność = 6</t>
  </si>
  <si>
    <t>KNR 202-0609-03-00</t>
  </si>
  <si>
    <t>Rozbiórka izolacji cieplnej poziomej z płyt styropianowych, układane na wierzchu konstrukcji: na scho (R i S = 85% M = 0)</t>
  </si>
  <si>
    <t>KNR 202-0607-02-00</t>
  </si>
  <si>
    <t>Rozbiórka izolacji z folii (R i S = 50% M = 0)</t>
  </si>
  <si>
    <t>KNR 401-0519-06-00</t>
  </si>
  <si>
    <t>Rozbiórka izolacji z papy wierzchniego krycia na stropie betonowym.</t>
  </si>
  <si>
    <t>Rozbiórka izolacji z papy podkładowej na stropie betonowym.</t>
  </si>
  <si>
    <t>KNR 926-0101-01-00</t>
  </si>
  <si>
    <t>Demontaż odwodnienia liniowego (R i S = 85% M = 0)</t>
  </si>
  <si>
    <t>m</t>
  </si>
  <si>
    <t>KNR 215-0216-02-10</t>
  </si>
  <si>
    <t>Demontaż wpustu stropowego (R i S = 85% M = 0)</t>
  </si>
  <si>
    <t>szt</t>
  </si>
  <si>
    <t>KNR 401-0701-03-00</t>
  </si>
  <si>
    <t>Odbicie tynków zewnętrznych</t>
  </si>
  <si>
    <t>KNR 0001-0103-01-00</t>
  </si>
  <si>
    <t>Usunięcie zewnętrznej warstwy betonu, przez frezowanie powierzchni poziomych, o grubości: do 15 mm (nakłady x 3)</t>
  </si>
  <si>
    <t>KNR 401-0108-11-00</t>
  </si>
  <si>
    <t>Wywiezienie gruzu spryzmowanego samochodami samowyładowczymi, z załadowaniem i wyładowaniem, na odległość: do 1 km</t>
  </si>
  <si>
    <t>m3</t>
  </si>
  <si>
    <t>KNR 401-0108-12-00</t>
  </si>
  <si>
    <t>Wywiezienie gruzu spryzmowanego samochodami samowyładowczymi, z załadowaniem i wyładowaniem, na odległość: za każdy następny 1 km Krotność = 10</t>
  </si>
  <si>
    <t>wycena własna</t>
  </si>
  <si>
    <t>Koszty utylizacji papy i styropianu</t>
  </si>
  <si>
    <t>KNR 008-0101-06-00</t>
  </si>
  <si>
    <t>Zmycie powierzchni wodą - zmywarką ciśnieniową o niskim ciśnieniu do około 180 bar</t>
  </si>
  <si>
    <t>KNR 401-1216-01-00</t>
  </si>
  <si>
    <t>Zabezpieczenie podłoża folią gr. 0,6-1,0mm</t>
  </si>
  <si>
    <t>Wymiana przejść rurowych</t>
  </si>
  <si>
    <t>KNR 401-0208-07-00</t>
  </si>
  <si>
    <t>Przebicie otworów w stropie w miejscach przejść rur kanalizacyjnych</t>
  </si>
  <si>
    <t>KNR 401-0206-02-00</t>
  </si>
  <si>
    <t>Zabetonowanie w stropach otworów po przeprowadzeniu rur fi 50 i 75</t>
  </si>
  <si>
    <t>KNR 401-0206-04-00</t>
  </si>
  <si>
    <t>Zabetonowanie w stropach otworów po przeprowadzeniu rur fi 200, 160 i 110</t>
  </si>
  <si>
    <t>KNR 402-0230-06-00</t>
  </si>
  <si>
    <t>Demontaż rurociągu żeliwnego kanalizacyjnego na ścianach budynku - średnica rury: 200 mm</t>
  </si>
  <si>
    <t>KNR 402-0230-07-00</t>
  </si>
  <si>
    <t>Demontaż rurociągu z rur PCW na ścianach budynku - średnica rury: do 50 mm</t>
  </si>
  <si>
    <t>KNR 402-0230-08-00</t>
  </si>
  <si>
    <t>Demontaż rurociągu z rur PCW na ścianach budynku - średnica rury:75 - 110 mm</t>
  </si>
  <si>
    <t>KNR 402-0230-09-00</t>
  </si>
  <si>
    <t>Demontaż rurociągu z rur PCW na ścianach budynku - średnica rury: 160 mm</t>
  </si>
  <si>
    <t>KNR 215-0316-01-00</t>
  </si>
  <si>
    <t>Przejścia szczelne dla rur o średnicy zewnętrznej 50 mm</t>
  </si>
  <si>
    <t>KNR 215-0316-02-00</t>
  </si>
  <si>
    <t>Przejścia szczelne dla rur o średnicy zewnętrznej 75 mm</t>
  </si>
  <si>
    <t>KNR 215-0316-03-00</t>
  </si>
  <si>
    <t>Przejścia szczelne dla rur o średnicy zewnętrznej 110 mm</t>
  </si>
  <si>
    <t>KNR 215-0317-04-00</t>
  </si>
  <si>
    <t>Przejścia szczelne dla rur o średnicy zewnętrznej 160 mm</t>
  </si>
  <si>
    <t>KNR 215-0317-05-00</t>
  </si>
  <si>
    <t>Przejścia szczelne dla rur o średnicy zewnętrznej 200 mm</t>
  </si>
  <si>
    <t>KNR 215-0205-02-00</t>
  </si>
  <si>
    <t>Montaż rurociągu z rur PCW - średnica rury: do 50 mm(materiał z demontażu)</t>
  </si>
  <si>
    <t>KNR 2-15 0205-03</t>
  </si>
  <si>
    <t>Montaż rurociągu z rur PCW - średnica rury: do 75 mm(materiał z demontażu)</t>
  </si>
  <si>
    <t>KNR 215-0205-04-00</t>
  </si>
  <si>
    <t>Montaż rurociągu z rur PCW - średnica rury: do 110 mm(materiał z demontażu)</t>
  </si>
  <si>
    <t>Montaż rurociągu z rur PCW - średnica rury: do 160 mm(materiał z demontażu)</t>
  </si>
  <si>
    <t>KNR 215-0203-10-00</t>
  </si>
  <si>
    <t>Montaż rury spustowej - średnica rury: do 200 mm(materiał z demontażu)</t>
  </si>
  <si>
    <t>Naprawa i wyrównanie przygotowanego podłoża betonowego</t>
  </si>
  <si>
    <t>KNR 0001-0108-01-10</t>
  </si>
  <si>
    <t>Ręczna reprofilacja ubytków zaprawą cem-polimerową w konstr.betonowych na powierzchniach poziomych - wykonanie warstwy szczepnej przy zastosowaniu Zentrifix KMH lub materiałem równoważnym zaakceptowanym przez inwestora</t>
  </si>
  <si>
    <t>KNR 0001-0108-02-00</t>
  </si>
  <si>
    <t>Ręczna reprofilacja ubytków zaprawą cem-polimerową w konstr.betonowych na powierzchniach pionowych - wykonanie warstwy szczepnej przy zastosowaniu Zentrifix KMH lub materiałem równoważnym zaakceptowanym przez inwestora</t>
  </si>
  <si>
    <t>KNR 0001-0110-01-00</t>
  </si>
  <si>
    <t>Ręczna reprofilacja ubytków zaprawą cem-polimerową w konstr. betonowych - szpachlowanie materałem Nafufill KM 250 powierzchni beton.z betonów prefabrykowanych: na ścianach (warstwa 2 mm) lub materiałem równoważnym zaakceptowanym przez inwestora</t>
  </si>
  <si>
    <t>KNR 0001-0110-02-00</t>
  </si>
  <si>
    <t>Ręczna reprofilacja ubytków zaprawą cem-polimerową w konstr. betonowych - szpachlowanie materałem Nafufill KM 250 powierzchni beton.z betonów prefabrykowanych: na stropie (warstwa 2 mm) lub materiałem równoważnym zaakceptowanym przez inwestora</t>
  </si>
  <si>
    <t>KNR 0001-0110-05-00</t>
  </si>
  <si>
    <t>Ręczna reprofilacja ubytków zaprawą cem-polimerową w konstr. betonowych - szpachlowanie materałem Nafufill KM 250 powierzchni betonowych - dodatek za każdy następny 1 mm grub.warstwy - ściany Krotność = 18 lub materiałem równoważnym zaakceptowanym przez inwestora</t>
  </si>
  <si>
    <t>Ręczna reprofilacja ubytków zaprawą cem-polimerową w konstr. betonowych - szpachlowanie materałem Nafufill KM 250 powierzchni betonowych - dodatek za każdy następny 1 mm grub.warstwy - stropy krotność = 8 lub materiałem równoważnym zaakceptowanym przez inwestora</t>
  </si>
  <si>
    <t>Spachla drapana</t>
  </si>
  <si>
    <t>Zagruntowanie ścian środkiem Borment D11 lub materiałem równoważnym zaakceptowanym przez inwestora</t>
  </si>
  <si>
    <t>Wykonanie szpachli wypełniającej (tzw. szpachlówki drapanej) na ścianach materiałem Botament RD 2 Green 1 z dodatkiem 30% piasku kwarcowego o uziarnieniu 0,8-1,2mm lub materiałem równoważnym zaakceptowanym przez inwestora</t>
  </si>
  <si>
    <t>Wykonanie szpachli wyypełniającej (tzw. szpachlówki drapanej) na stropie materiałem Botament RD 2 Green 1 z dodatkiem 30% piasku kwarcowego o uziarnieniu 0,8-1,2mm lub materiałem równoważnym zaakceptowanym przez inwestora</t>
  </si>
  <si>
    <t>Nałożenie pierwszej warstwy hydroizolacyjnej</t>
  </si>
  <si>
    <t>KNR 0001-0201-01-00</t>
  </si>
  <si>
    <t>Wykonanie powłoki izolacyjnej z elastycznej wodoszczelnej membrany polimerowej Botament RD 2 The Green 1 stropów lub materiałem równoważnym zaakceptowanym przez inwestora</t>
  </si>
  <si>
    <t>KNR 0001-0201-02-00</t>
  </si>
  <si>
    <t>Wykonanie powłoki izolacyjnej z elastycznej wodoszczelnej membrany polimerowej Botament RD 2 The Green 1 ścian lub materiałem równoważnym zaakceptowanym przez inwestora</t>
  </si>
  <si>
    <t>KNR 001-0204-02-00</t>
  </si>
  <si>
    <t>Wklejenie w pierwszą warstwę zaprawy siatki z włókna szklanego Botament GS 98 o granulacie 70g/m2 lub materiałem równoważnym zaakceptowanym przez inwestora</t>
  </si>
  <si>
    <t>Pachwiny, narożniki i wzmocnienia przejść instalacyjnych</t>
  </si>
  <si>
    <t>KNR 0011-0401-12-10</t>
  </si>
  <si>
    <t>Wklejenie taśmy Botament SB 78 w narożniki wklęsłe i wypukłe oraz wokół przejść rurowych. lub materiałem równoważnym zaakceptowanym przez inwestora</t>
  </si>
  <si>
    <t>Manczety izolacyjne 120x120 wykonane z materiału analogicznego do taśmy Botament SB 78 lub materiałem równoważnym zaakceptowanym przez inwestora</t>
  </si>
  <si>
    <t>Manczety izolacyjne 425x450 wykonane z materiału analogicznego do taśmy Botament SB 78 lub materiałem równoważnym zaakceptowanym przez inwestora</t>
  </si>
  <si>
    <t>Nałożenie drugiej warstwy zaprawy hydroizolacyjnej</t>
  </si>
  <si>
    <t>Montaż i podłączenie nowych koryt i wpustów odwadniających</t>
  </si>
  <si>
    <t>Wpusty stropowe</t>
  </si>
  <si>
    <t>KNR 033-0103-02-10</t>
  </si>
  <si>
    <t>Obrobienie wpustów</t>
  </si>
  <si>
    <t>Odwodnienia liniowe ACO</t>
  </si>
  <si>
    <t>Wykonanie powłoki izolacyjnej z elastycznej wodoszczelnej membrany polimerowej Botament RD 2 The Green 1 ścian odwodnienia liniowego lub materiałem równoważnym zaakceptowanym przez inwestora</t>
  </si>
  <si>
    <t>Wykonanie nowej nawierzchni z betonu posadzkowego</t>
  </si>
  <si>
    <t>KNR 202-1106-07-00</t>
  </si>
  <si>
    <t>Zbrojenie posadzki z siatki zgrzewanej fi 8mm o wymiarach oczka 15x15 cm. ułożonej na betonowych podkładkach trapezowych.</t>
  </si>
  <si>
    <t>Posadzka betonowa z betonu mrozoodpornego klasy C30/37 zgodnie z PN-EN 206:2014, klasa ekspozycji: XF4, XD2, XC4, XM1, wskażnik W2/C&lt;0,5, ilość cementu&lt;30kg/m3, konsystencja K3, opad stożka Abramsa 13-15cm, beton zbrojony zbrojeniem przeciwskurczowym z włókien fibrylowanych Fibrofor High Grade 190 w ilośći 1kg/m3 mieszanki betonowej lub równoważny materiał na zbrojenie. Beton na posadzkę będzie układany za pomocą pompy samochodowej a płaszczyzna posadzki o grubości 10-13 cm ze spadkiem 0,8-1,5% będzie kształtowana z wykorzystaniem stojaków traconych i ułożonych na nich przesuwanych kątowników spełniających rolę prowadnic. Zagęszczenia betonu dokonać za pomocą łaty wibracyjnej (pływającej) a w miejscach trudnodostępnych wibratorem wgłębnym. Bezpośrednio po wbudowaniu mieszanki betonowej, nawierzchnię wygładzić za pomocą pacy i tzw. lizaka.</t>
  </si>
  <si>
    <t>Szczotkowanie powierzchni posadzki w celu uzyskania szorstkiej faktury betonu, Kierunek ryflowania w kierunku spadku.</t>
  </si>
  <si>
    <t>KNR 921-0302-03-00</t>
  </si>
  <si>
    <t>Aplikacja metodą natrysku preparatu woskowego NB-1 odcinającego parowanie wody z mieszanki. lub materiałem równoważnym zaakceptowanym przez inwestora</t>
  </si>
  <si>
    <t>Nacięcie i wypełnienie dylatacji</t>
  </si>
  <si>
    <t>Cięcie piłą diamentową nawierzcchni betonowej na głębokość 1/3 grubości płyty przy szerokości nacięcia 3-4,5mm. (nakłady na 1m2 posadzki betonowej)</t>
  </si>
  <si>
    <t>Poszerzenie góry szczeliny do 8mm na głębokość 25mm i sfazowanie krawędzi szczelin na głębkość 3mm</t>
  </si>
  <si>
    <t>Oczyszczenie machaniczne krawędzi i ścianek dylatacji lub szczelin (nakłady na 1m2 posadzki betonowej)</t>
  </si>
  <si>
    <t>Izolacja poziomych szczelin dylatacyjnych samorozprężnymi profilami piankowymi i kitem poliuretanowym (nakłady na 1m2 posadzki betonowej)</t>
  </si>
  <si>
    <t>Uszczelnienie styku odwodnienia liniowego z nawierzchnią</t>
  </si>
  <si>
    <t>KNR 0001-0101-01-00</t>
  </si>
  <si>
    <t>Oczyszcenie mechaniczne krawędzi dylatacji pasem o szerokości równej szerokości taśmy</t>
  </si>
  <si>
    <t>KNR 0011-0401-03-00</t>
  </si>
  <si>
    <t>Uszczelnienie styku nawierzcni i odwodnienia liniowego taśmą trwale elastyczną z kauczuku polisulfidowego Mycoflex Bi Band . Taśmę przyklejamy specjalnym klejem polisulfidowym Mycoflex BIK, dwoma pasami o szerokości 20mm po lewej i prawej stronie taśmy, pozostawiając środkowy pas o szerokości 60 mm wolny od kleju, warstwa kleju o grubości ok. 1mm. Powierzchnię betonu przeznaczonego do naklejenia taśmy powlec cienką warstwą kleju Mycoflex Bi Band, równiwż dwoma pasami z pozostawieniem środkowego pasa o szerokości 60mm. lub materiałem równoważnym zaakceptowanym przez inwestora</t>
  </si>
  <si>
    <t>Impregnacja podnosząca wodoszczelność betonu, jego mrozoodporność i odporność na działania soli odladzających</t>
  </si>
  <si>
    <t>KNR 0001-0113-06-00</t>
  </si>
  <si>
    <t>Na czystą i suchą powierzchnię betonu nanieść za pomocą rakli gumowej z lekkim naddatkiem tak, aby materiał mógł nasączyć podłoże. Po 5 minutach zgarnąć nadmiar za pomocą miękkiej pacy gumowej, a powierzchnie wyrównać wałkiem welurowym. Proponuje się zastosować MC DUR 1177VWA. lub materiał równoważny zaakceptowany przez inwestora</t>
  </si>
  <si>
    <t>Prace naprawcze w strefie piwnicy</t>
  </si>
  <si>
    <t>Prace przygotowawcze</t>
  </si>
  <si>
    <t>KNR 401-0701-05-00</t>
  </si>
  <si>
    <t>Usunięcie tynków i fragmentów uszkodzonego i zniszczonego betonu</t>
  </si>
  <si>
    <t>Czyszczenie strumieniowo-ścierne powierzchni betonowych - nie malowanych</t>
  </si>
  <si>
    <t>Naprawa żelbetowej konstrukcji stropu w miejscach odsłoniętych prętów</t>
  </si>
  <si>
    <t>KNR 0001-0105-05-00</t>
  </si>
  <si>
    <t>Wykucie odsłoniętego i skorodowanego zbrojenia z konstrukcji żelbetowej na powierzchniach stropowych, o średnicy: do 12 mm</t>
  </si>
  <si>
    <t>KNR 0001-0105-06-00</t>
  </si>
  <si>
    <t>Wykucie odsłoniętego i skorodowanego zbrojenia z konstrukcji żelbetowej na powierzchniach stropowych, o średnicy: ponad 12 mm</t>
  </si>
  <si>
    <t>KNR 0001-0104-01-00</t>
  </si>
  <si>
    <t>Czyszczenie strumieniowo-ścierne elementów stalowych - prętów o średnicy do 12 mm</t>
  </si>
  <si>
    <t>KNR 0001-0104-02-00</t>
  </si>
  <si>
    <t>Czyszczenie strumieniowo-ścierne elementów stalowych - prętów o średnicy ponad 12 mm</t>
  </si>
  <si>
    <t>KNR 0001-0109-03-10</t>
  </si>
  <si>
    <t>Zabezpieczenie antykorozyjne odrdzewionych prętów stalowych o średnicy: do 12 mm Zentrifixsem KMH lub materiałem równoważnym zaakceptowanym przez inwestora</t>
  </si>
  <si>
    <t>KNR 0001-0109-04-10</t>
  </si>
  <si>
    <t>Zabezpieczenie antykorozyjne odrdzewionych prętów stalowych o średnicy: ponad 12 mm Zentrifixsem KMH lub materiałem równoważnym zaakceptowanym przez inwestora</t>
  </si>
  <si>
    <t>Warstwa szczepna (tzw. pomost łączący) Zentrifixsem KMH lub materiałem równoważnym zaakceptowanym przez inwestora</t>
  </si>
  <si>
    <t>Wypełnienie bruzdy po odsłoniętych prętach zaprawą Nafufill KM 250 lub materiałem równoważnym zaakceptowanym przez inwestora</t>
  </si>
  <si>
    <t>Naprawa żelbetowej konstrukcji stropu (cała powierzchnia)</t>
  </si>
  <si>
    <t>Ręczna reprofilacja ubytków na sufitach zaprawą Nafufill KM 250 lub materiałem równoważnym zaakceptowanym przez inwestora</t>
  </si>
  <si>
    <t>Paroizolacja i termoizolacja stropu w części piwnicznej</t>
  </si>
  <si>
    <t>KNR 0001-0115-02-00</t>
  </si>
  <si>
    <t>Paroizlacja z MC Floor TopSpeed Fflex nanoszona wałkiem malarskim (nakłady x 2) lub materiałem równoważnym zaakceptowanym przez inwestora</t>
  </si>
  <si>
    <t>KNR 0008-0109-01-10</t>
  </si>
  <si>
    <t>Ocieplenie stropów płytami z pianki PIR - do celów kalkulacyjnych przyjęto gr. 12cm (ostateczną grubość określi inwestor po ustaleniu temperatury wewnętrznej w pomieszczeniach piwnicy)</t>
  </si>
  <si>
    <t>KNR 0008-0109-02-00</t>
  </si>
  <si>
    <t>Przyklejenie jednej warstwy siatki klejem</t>
  </si>
  <si>
    <t>KNR 0008-0202-07-50</t>
  </si>
  <si>
    <t>Ułożenie cienkowarstwowej wyprawy na stropach z tynku cienkowarstwowego</t>
  </si>
  <si>
    <t>Wymiana konstrukcji z belek stalowych i antykorozyjne zabezpieczenie dźwigarów stalowych</t>
  </si>
  <si>
    <t>KNR 401-0313-02-00</t>
  </si>
  <si>
    <t>Przesklepienia otworów cegłą budowlaną pełną na zaprawie cementowej, z wykonaniem i rozebraniem koniecznych stemplowań i deskowań: z wykuciem bruzd dla belek</t>
  </si>
  <si>
    <t>KNR 401-0313-05-00</t>
  </si>
  <si>
    <t>Dostarczenie i obsadzenie w gotowych bruzdach lub gniazdach belek stalowych o profilu: I NP 200 mm do I NP 260 mm</t>
  </si>
  <si>
    <t>KNR 712-0102-01-00</t>
  </si>
  <si>
    <t>Czyszczenie przez szczotkowanie mechaniczne powierzchni o stanie wyjściowym B do trzeciego stopnia czystości stalowych konstrukcji pełnościennych</t>
  </si>
  <si>
    <t>KNR 712-0205-01-00</t>
  </si>
  <si>
    <t>Gruntowanie dźwigarów stalowych żywicą epoksydową Colusla SP lub materiałem równoważnym zaakceptowanym przez inwestora</t>
  </si>
  <si>
    <t>KNR 712-0214-01-10</t>
  </si>
  <si>
    <t>Nałożenie na dźwigary stalowe barwnej, poliuretanowej powłoki wierzchniej Mc Floor TopSpeed lub materiałem równoważnym zaakceptowanym przez inwestora</t>
  </si>
  <si>
    <t>Wymiana kanalizacji wewnętrznej</t>
  </si>
  <si>
    <t>KNR 401-0349-02-00</t>
  </si>
  <si>
    <t>Rozebranie obmurówki rur kanalizacyjnych</t>
  </si>
  <si>
    <t>KNR 401-0333-19-00</t>
  </si>
  <si>
    <t>Przebicie otworów o powierzchni do 0,05 m2, w ścianach z cegieł na zaprawie cementowej, o grubości: 2 1/2 cegły</t>
  </si>
  <si>
    <t>Koszty utylizacji gruzu</t>
  </si>
  <si>
    <t>KNR 215-0208-04-00</t>
  </si>
  <si>
    <t>Rurociągi z rur kanalizacyjnych PVC,o połączeniach wciskowych,mocowane na ścianach w budynkach niemieszkalnych, o średnicy: 200 mm</t>
  </si>
  <si>
    <t>KNR 401-0323-04-00</t>
  </si>
  <si>
    <t>Zamurowanie przebić o powierzchni do 0,05 m2 w ścianach z cegieł o grubości: ponad 1 cegły i użyciu wapna suchogaszonego</t>
  </si>
  <si>
    <t>Prace zabezpieczające i pomocnicze</t>
  </si>
  <si>
    <t>KNR 401-0422-01-00</t>
  </si>
  <si>
    <t>Podstemplowanie zagrożonych stropów: z deskowaniem</t>
  </si>
  <si>
    <t>KNR 401-0422-05-00</t>
  </si>
  <si>
    <t>Rozebranie stemplowań zagrożonych stropów: z deskowaniem</t>
  </si>
  <si>
    <t>Zabezpieczenie podłóg folią</t>
  </si>
  <si>
    <t>Przegrody i osłony na czas czyszczenia stropów strumieniowo-ściernego</t>
  </si>
  <si>
    <t>Rusztowanie i organizacja placu budowy</t>
  </si>
  <si>
    <t>Współdzielenie terenu dziedzińca dla wszystkich wykonawców</t>
  </si>
  <si>
    <t>kpl.</t>
  </si>
  <si>
    <t>Zabezpieczenie dostępu do Sceny na Piętrze i mieszkań lokatorskich</t>
  </si>
  <si>
    <t>Transport poziomy i pionowy dla pracowników i materiałów</t>
  </si>
  <si>
    <t>Prace projektowe</t>
  </si>
  <si>
    <t>Projekt wykonawczy</t>
  </si>
  <si>
    <t>Dokumentacja powykonawcza</t>
  </si>
  <si>
    <t>Roboty rozbiórkowe</t>
  </si>
  <si>
    <t>Zabezpieczenie pomieszczenia przechodniego</t>
  </si>
  <si>
    <t>KNR 4-01 0811-07</t>
  </si>
  <si>
    <t>Rozebranie posadzki z płytek na zaprawie cementowej</t>
  </si>
  <si>
    <t>KNR 4-01 0808-08</t>
  </si>
  <si>
    <t>Rozbiórka cokolików</t>
  </si>
  <si>
    <t>Nacięcie tynku w poziomie na wysokości 20 cm od posadzki</t>
  </si>
  <si>
    <t>KNR 4-01 0701-05</t>
  </si>
  <si>
    <t>Odbicie tynków wewnętrznych z zaprawy cementowo-wapiennej na ścianach, filarach, pilastrach o powierzchni odbicia ponad 5 m2</t>
  </si>
  <si>
    <t>KNR 4-01 0804-07</t>
  </si>
  <si>
    <t>Zerwanie posadzki cementowej o gr. do 15 cm</t>
  </si>
  <si>
    <t>Usunięcie i utylizacja płyt styropianowych</t>
  </si>
  <si>
    <t>KNR 4-01 0519-06</t>
  </si>
  <si>
    <t>Rozbiórka pokrycia z papy</t>
  </si>
  <si>
    <t>KNR 4-02 0234-02</t>
  </si>
  <si>
    <t>Demontaż elementów uzbrojenia - wpust podłogowy</t>
  </si>
  <si>
    <t>szt.</t>
  </si>
  <si>
    <t>Rozebranie obróbek blacharskich murów ogniowych, okapów, kołnierzy, gzymsów itp. z blachy nie nadającej się do użytku</t>
  </si>
  <si>
    <t>KNR 4-01 0701-02</t>
  </si>
  <si>
    <t>Odbicie tynków wewnętrznych z zaprawy cementowo-wapiennej na ścianach, filarach, pilastrach o powierzchni odbicia do 5 m2</t>
  </si>
  <si>
    <t>Wywóz gruzu kontenerami do 5 m3</t>
  </si>
  <si>
    <t>Prace izolacyjno naprawcze</t>
  </si>
  <si>
    <t>Usunięcie zewnętrznej warstwy betonu przez frezowanie pod wpusty</t>
  </si>
  <si>
    <t>KNR 2-15 0212-01</t>
  </si>
  <si>
    <t>Montaż wpustów podłogowych</t>
  </si>
  <si>
    <t>Wyrównanie warstw powierzchni poziomych przez groszkowanie</t>
  </si>
  <si>
    <t>Warstwa szczepna pod zaprawę PCC MC KM 250</t>
  </si>
  <si>
    <t>Wykonanie spadków w kierunku wpustów 0,3%</t>
  </si>
  <si>
    <t>Gruntowanie MC Nafuflex 2k BASIC</t>
  </si>
  <si>
    <t>Pierwsza warstwa MC Nafuflex 2k BASIC + siatka</t>
  </si>
  <si>
    <t>Druga warstwa MC Nafuflex 2k BASIC</t>
  </si>
  <si>
    <t>Ułożenie styropianu Steinodur ryflowany gr 10 cm</t>
  </si>
  <si>
    <t>Osadzenie wpustu z poziomu psoadzki</t>
  </si>
  <si>
    <t>Wykonanie wylewki spadkowej gr do 10 cm z betonu</t>
  </si>
  <si>
    <t>Tynkowanie ścian do wysokośći 0,2 m</t>
  </si>
  <si>
    <t>KNR 4-01 0803-05</t>
  </si>
  <si>
    <t>Wykonanie cokołu z warstwy kleju zatartego gąbką wys. 6 cm</t>
  </si>
  <si>
    <t>Wyrównanie warstw powierzchni poziomych przez szlifowanie</t>
  </si>
  <si>
    <t>Ułożenie membrany Flex 2099 na cokołach</t>
  </si>
  <si>
    <t>Ułożenie membrany Flex 2099 na powierzchniach poziomych</t>
  </si>
  <si>
    <t>Przesypanie płatkami akrylowymi w kolorze szarym</t>
  </si>
  <si>
    <t>Zamknięcie lakierem bezbarwnym MC Top Speed</t>
  </si>
  <si>
    <t>Montaż nowych obróbek blacharskich z balchy ocynkowanej</t>
  </si>
  <si>
    <t>KNR 4-01 0709-05</t>
  </si>
  <si>
    <t>Tynkowanie miejscowcy odkuć</t>
  </si>
  <si>
    <t>KNR-W 2-02 1505-04</t>
  </si>
  <si>
    <t>Malowanie ścian</t>
  </si>
  <si>
    <t>Szlifowanie pozostałych obróbek blacharskich i barierek</t>
  </si>
  <si>
    <t>Gruntowanie i malowanie obróbek blacharskich farbą poliuretanową</t>
  </si>
  <si>
    <t>Prace Projektowe</t>
  </si>
  <si>
    <t>Projekt powykonawczy</t>
  </si>
  <si>
    <t>KOSZTORYS OFERTOWY</t>
  </si>
  <si>
    <t>1.1.1</t>
  </si>
  <si>
    <t>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</si>
  <si>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</si>
  <si>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</si>
  <si>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</si>
  <si>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</si>
  <si>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</si>
  <si>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</si>
  <si>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</si>
  <si>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</si>
  <si>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</si>
  <si>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</si>
  <si>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</si>
  <si>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</si>
  <si>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</si>
  <si>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</si>
  <si>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</si>
  <si>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</si>
  <si>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</si>
  <si>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</si>
  <si>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</si>
  <si>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</si>
  <si>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1.4</t>
  </si>
  <si>
    <t>2.1</t>
  </si>
  <si>
    <t>2.2</t>
  </si>
  <si>
    <t>2.3</t>
  </si>
  <si>
    <t>OGÓŁEM WARTOŚĆ KOSZTORYSOWA ROBÓT :</t>
  </si>
  <si>
    <t>PLN</t>
  </si>
  <si>
    <t>Kompleksowe wykonanie naprawy tarasów budynku Estrady przy ul Masztalarskiej w Poznaniu</t>
  </si>
  <si>
    <t>NAZWA INWESTYCJI:</t>
  </si>
  <si>
    <t>ADRES INWESTYCJI:</t>
  </si>
  <si>
    <t>SPORZĄDZIŁ KALKULACJĘ:</t>
  </si>
  <si>
    <t>Wartość kosztorysowa robót bez podatku VAT:</t>
  </si>
  <si>
    <t>Prace remontowe budynku przy Masztalarskiej 8 i 8A dotyczące wykonania izolacji dziedzińca oraz tarasów</t>
  </si>
  <si>
    <t>INWESTOR :   ESTRADA POZNAŃSKA</t>
  </si>
  <si>
    <t>Data zatwierdzenia:</t>
  </si>
  <si>
    <t>Data opracowania:</t>
  </si>
  <si>
    <t>1.1.13</t>
  </si>
  <si>
    <t>Wymiana i naprawa drzwi w strefie podwórza</t>
  </si>
  <si>
    <t>Wymiana drzwi do piwnicy z kotłownią na drzwi stalowe ocieplone z jednym zamkiem - wyrób warsztatowy</t>
  </si>
  <si>
    <t>Wymiana drzwi stalowych dwuskrzydłowych do piwnicy głównej na drzwi stalowe ocieplone z dwoma zamkami i uszczelnieniem progu od strony podwórza - wyrób warsztatowy</t>
  </si>
  <si>
    <t>Naprawa drzwi drewnianych na podwórze - wyprawki stolarskie i malowanie</t>
  </si>
  <si>
    <t>1.1.14</t>
  </si>
  <si>
    <t>Tymczasowe miejsce składowania odpadów</t>
  </si>
  <si>
    <t>Przygotowanie ogrodzonego miejsca składowania odpadów komunalnych w pojemnikach przeniesionych z podwórza, przy ulicy Masztalarskiej wraz z uzyskaniem niezbędnych uzgodnień z ZDM i Miastem Poznań</t>
  </si>
  <si>
    <t>1.2.8</t>
  </si>
  <si>
    <t>Remont pomieszczenia piwnicznego z przyłączem wodociągowym</t>
  </si>
  <si>
    <t>1.2.8.1</t>
  </si>
  <si>
    <t>1.2.8.2</t>
  </si>
  <si>
    <t>1.2.8.3</t>
  </si>
  <si>
    <t>1.2.8.4</t>
  </si>
  <si>
    <t>1.2.8.5</t>
  </si>
  <si>
    <t>Wykonanie podbudowy betonowej pod posadzkę</t>
  </si>
  <si>
    <t>Wykonie szczelnej izolacji przeciwwodnej z wywinięciem na ściany</t>
  </si>
  <si>
    <t>Wykonanie posadzki betonowej malowanej farbą do betonu</t>
  </si>
  <si>
    <t>Wymiana nieszczelnych kształtek i odcinków rurociągów</t>
  </si>
  <si>
    <t>Wymiana drzwi piwnicznych na drzwi pełne z zamkiem i kratkami nawiewnymi u dołu i u góry drzwi</t>
  </si>
  <si>
    <t>Uzupełnienie tynków wewnętrznych</t>
  </si>
  <si>
    <t>Malowanie ścian i sufitu</t>
  </si>
  <si>
    <t>1.2.8.6</t>
  </si>
  <si>
    <t>1.2.8.7</t>
  </si>
  <si>
    <t>1.2.8.8</t>
  </si>
  <si>
    <t>1.2.8.9</t>
  </si>
  <si>
    <t>1.2.8.10</t>
  </si>
  <si>
    <t>1.2.8.11</t>
  </si>
  <si>
    <t>1.2.8.12</t>
  </si>
  <si>
    <t>KNR 2-02 0609-03  analogia</t>
  </si>
  <si>
    <t>KNR 4-01 0535-08  analogia</t>
  </si>
  <si>
    <t>KNR K-01 0103-02 analogia</t>
  </si>
  <si>
    <t>KNR K-01 0103-05 analogia</t>
  </si>
  <si>
    <t>NNRNKB 202 1134-01 analogia</t>
  </si>
  <si>
    <t>NNRNKB 202 1131-02 analogia</t>
  </si>
  <si>
    <t>KNR AT-27 0402-03 analogia</t>
  </si>
  <si>
    <t>KNR AT-27 0402-03, KNR AT-27 0402-05 analogia</t>
  </si>
  <si>
    <t>KNR 2-02 0609-03 analogia</t>
  </si>
  <si>
    <t>KNR-W 2-15 0216-03 analogia</t>
  </si>
  <si>
    <t>KNR 2-02 1101-02 analogia</t>
  </si>
  <si>
    <t>KNR 2-02 0803-03 analogia</t>
  </si>
  <si>
    <t>KNR AT-27 0401-02 analogia</t>
  </si>
  <si>
    <t>KNR AT-27 0403-02 analogia</t>
  </si>
  <si>
    <t>KNR-W 2-02 0514-03 analogia</t>
  </si>
  <si>
    <t>KNR 7-12 0101-01 analogia</t>
  </si>
  <si>
    <t>KNR 4-01 0534-01 analogia</t>
  </si>
  <si>
    <t>Gruntowanie MC DUR 1395 VK dwukrotne - krotność 2</t>
  </si>
  <si>
    <t>1.1.15</t>
  </si>
  <si>
    <t>1.1.16</t>
  </si>
  <si>
    <t>1.1.17</t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</si>
  <si>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</si>
  <si>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</si>
  <si>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</si>
  <si>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</si>
  <si>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</si>
  <si>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</si>
  <si>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</si>
  <si>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</si>
  <si>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</si>
  <si>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</si>
  <si>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</si>
  <si>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</si>
  <si>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</si>
  <si>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</si>
  <si>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</si>
  <si>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</si>
  <si>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</si>
  <si>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1.1.3.1</t>
  </si>
  <si>
    <t>1.1.3.2</t>
  </si>
  <si>
    <t>1.1.3.3</t>
  </si>
  <si>
    <t>1.1.3.4</t>
  </si>
  <si>
    <t>1.1.3.5</t>
  </si>
  <si>
    <t>1.1.3.6</t>
  </si>
  <si>
    <t>1.1.4.1</t>
  </si>
  <si>
    <t>1.1.4.2</t>
  </si>
  <si>
    <t>1.1.4.3</t>
  </si>
  <si>
    <t>1.1.5.1</t>
  </si>
  <si>
    <t>1.1.5.2</t>
  </si>
  <si>
    <t>1.1.5.3</t>
  </si>
  <si>
    <t>1.1.6.1</t>
  </si>
  <si>
    <t>1.1.6.2</t>
  </si>
  <si>
    <t>1.1.6.3</t>
  </si>
  <si>
    <t>1.1.7.1</t>
  </si>
  <si>
    <t>1.1.7.2</t>
  </si>
  <si>
    <t>1.1.8.1</t>
  </si>
  <si>
    <t>1.1.8.2</t>
  </si>
  <si>
    <t>1.1.8.3</t>
  </si>
  <si>
    <t>1.1.8.4</t>
  </si>
  <si>
    <t>1.1.9.1</t>
  </si>
  <si>
    <t>1.1.9.2</t>
  </si>
  <si>
    <t>1.1.9.3</t>
  </si>
  <si>
    <t>1.1.9.4</t>
  </si>
  <si>
    <t>1.1.10.1</t>
  </si>
  <si>
    <t>1.1.10.2</t>
  </si>
  <si>
    <t>1.1.10.3</t>
  </si>
  <si>
    <t>1.1.10.4</t>
  </si>
  <si>
    <t>1.1.11.1</t>
  </si>
  <si>
    <t>1.1.11.2</t>
  </si>
  <si>
    <t>1.1.12.1</t>
  </si>
  <si>
    <t>1.1.13.1</t>
  </si>
  <si>
    <t>1.1.13.2</t>
  </si>
  <si>
    <t>1.1.13.3</t>
  </si>
  <si>
    <t>1.1.14.1</t>
  </si>
  <si>
    <t>1.2.1.1</t>
  </si>
  <si>
    <t>1.2.1.2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</si>
  <si>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</si>
  <si>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</si>
  <si>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</si>
  <si>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</si>
  <si>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</si>
  <si>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</si>
  <si>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</si>
  <si>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</si>
  <si>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1.2.3.1</t>
  </si>
  <si>
    <t>1.2.3.2</t>
  </si>
  <si>
    <t>1.2.4.1</t>
  </si>
  <si>
    <t>1.2.4.2</t>
  </si>
  <si>
    <t>1.2.4.3</t>
  </si>
  <si>
    <t>1.2.4.4</t>
  </si>
  <si>
    <t>1.2.5.1</t>
  </si>
  <si>
    <t>1.2.5.2</t>
  </si>
  <si>
    <t>1.2.5.3</t>
  </si>
  <si>
    <t>1.2.5.4</t>
  </si>
  <si>
    <t>1.2.5.5</t>
  </si>
  <si>
    <t>1.2.6.1</t>
  </si>
  <si>
    <t>1.2.6.2</t>
  </si>
  <si>
    <t>1.2.6.3</t>
  </si>
  <si>
    <t>1.2.6.4</t>
  </si>
  <si>
    <t>1.2.6.5</t>
  </si>
  <si>
    <t>1.2.6.6</t>
  </si>
  <si>
    <t>1.2.6.7</t>
  </si>
  <si>
    <t>1.2.6.8</t>
  </si>
  <si>
    <t>1.2.7.1</t>
  </si>
  <si>
    <t>1.2.7.2</t>
  </si>
  <si>
    <t>1.2.7.3</t>
  </si>
  <si>
    <t>1.2.7.4</t>
  </si>
  <si>
    <t>1.3.1</t>
  </si>
  <si>
    <t>1.3.2</t>
  </si>
  <si>
    <t>1.3.3</t>
  </si>
  <si>
    <t>1.4.1</t>
  </si>
  <si>
    <t>1.4.2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</si>
  <si>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</si>
  <si>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</si>
  <si>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</si>
  <si>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</si>
  <si>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</si>
  <si>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</si>
  <si>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</si>
  <si>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</si>
  <si>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</si>
  <si>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</si>
  <si>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</si>
  <si>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</si>
  <si>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</si>
  <si>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</si>
  <si>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</si>
  <si>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</si>
  <si>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</si>
  <si>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</si>
  <si>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</si>
  <si>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</si>
  <si>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</si>
  <si>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</si>
  <si>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</si>
  <si>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</si>
  <si>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</si>
  <si>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</si>
  <si>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</si>
  <si>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</si>
  <si>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</si>
  <si>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</si>
  <si>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</si>
  <si>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</si>
  <si>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</si>
  <si>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</si>
  <si>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</si>
  <si>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</si>
  <si>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2.3.1</t>
  </si>
  <si>
    <t>2.3.2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</si>
</sst>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4">
    <xf numFmtId="0" fontId="0" fillId="0" borderId="0" xfId="0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4" fontId="18" fillId="0" borderId="18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164" fontId="18" fillId="33" borderId="15" xfId="0" applyNumberFormat="1" applyFont="1" applyFill="1" applyBorder="1" applyAlignment="1">
      <alignment horizontal="center" vertical="center" wrapText="1"/>
    </xf>
    <xf numFmtId="2" fontId="18" fillId="33" borderId="15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" fontId="18" fillId="0" borderId="1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/>
    </xf>
    <xf numFmtId="4" fontId="18" fillId="0" borderId="19" xfId="0" applyNumberFormat="1" applyFont="1" applyBorder="1" applyAlignment="1">
      <alignment horizontal="right" vertical="center" wrapText="1"/>
    </xf>
    <xf numFmtId="4" fontId="18" fillId="33" borderId="15" xfId="0" applyNumberFormat="1" applyFont="1" applyFill="1" applyBorder="1" applyAlignment="1">
      <alignment horizontal="right" vertical="center" wrapText="1"/>
    </xf>
    <xf numFmtId="4" fontId="18" fillId="0" borderId="21" xfId="0" applyNumberFormat="1" applyFont="1" applyBorder="1" applyAlignment="1">
      <alignment horizontal="right" vertical="center" wrapText="1"/>
    </xf>
    <xf numFmtId="4" fontId="20" fillId="0" borderId="16" xfId="0" applyNumberFormat="1" applyFont="1" applyBorder="1" applyAlignment="1">
      <alignment horizontal="right" vertical="center" wrapText="1"/>
    </xf>
    <xf numFmtId="4" fontId="20" fillId="0" borderId="13" xfId="0" applyNumberFormat="1" applyFont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vertical="center" wrapText="1"/>
    </xf>
    <xf numFmtId="4" fontId="18" fillId="34" borderId="15" xfId="0" applyNumberFormat="1" applyFont="1" applyFill="1" applyBorder="1" applyAlignment="1">
      <alignment horizontal="right" vertical="center" wrapText="1"/>
    </xf>
    <xf numFmtId="16" fontId="18" fillId="35" borderId="10" xfId="0" applyNumberFormat="1" applyFont="1" applyFill="1" applyBorder="1" applyAlignment="1">
      <alignment horizontal="right" vertical="center" wrapText="1"/>
    </xf>
    <xf numFmtId="0" fontId="18" fillId="35" borderId="10" xfId="0" applyFont="1" applyFill="1" applyBorder="1" applyAlignment="1">
      <alignment horizontal="left" vertical="center" wrapText="1"/>
    </xf>
    <xf numFmtId="0" fontId="18" fillId="35" borderId="20" xfId="0" applyFont="1" applyFill="1" applyBorder="1" applyAlignment="1">
      <alignment vertical="center" wrapText="1"/>
    </xf>
    <xf numFmtId="0" fontId="18" fillId="35" borderId="15" xfId="0" applyFont="1" applyFill="1" applyBorder="1" applyAlignment="1">
      <alignment vertical="center" wrapText="1"/>
    </xf>
    <xf numFmtId="4" fontId="18" fillId="35" borderId="15" xfId="0" applyNumberFormat="1" applyFont="1" applyFill="1" applyBorder="1" applyAlignment="1">
      <alignment horizontal="right" vertical="center" wrapText="1"/>
    </xf>
    <xf numFmtId="0" fontId="18" fillId="35" borderId="11" xfId="0" applyFont="1" applyFill="1" applyBorder="1" applyAlignment="1">
      <alignment vertical="center" wrapText="1"/>
    </xf>
    <xf numFmtId="0" fontId="18" fillId="35" borderId="15" xfId="0" applyFont="1" applyFill="1" applyBorder="1" applyAlignment="1">
      <alignment horizontal="center" vertical="center" wrapText="1"/>
    </xf>
    <xf numFmtId="164" fontId="18" fillId="35" borderId="15" xfId="0" applyNumberFormat="1" applyFont="1" applyFill="1" applyBorder="1" applyAlignment="1">
      <alignment horizontal="center" vertical="center" wrapText="1"/>
    </xf>
    <xf numFmtId="2" fontId="18" fillId="35" borderId="15" xfId="0" applyNumberFormat="1" applyFont="1" applyFill="1" applyBorder="1" applyAlignment="1">
      <alignment horizontal="center" vertical="center" wrapText="1"/>
    </xf>
    <xf numFmtId="4" fontId="18" fillId="35" borderId="15" xfId="0" applyNumberFormat="1" applyFont="1" applyFill="1" applyBorder="1" applyAlignment="1">
      <alignment vertical="center" wrapText="1"/>
    </xf>
    <xf numFmtId="14" fontId="18" fillId="36" borderId="10" xfId="0" applyNumberFormat="1" applyFont="1" applyFill="1" applyBorder="1" applyAlignment="1">
      <alignment horizontal="right" vertical="center" wrapText="1"/>
    </xf>
    <xf numFmtId="0" fontId="18" fillId="36" borderId="10" xfId="0" applyFont="1" applyFill="1" applyBorder="1" applyAlignment="1">
      <alignment horizontal="left" vertical="center" wrapText="1"/>
    </xf>
    <xf numFmtId="0" fontId="18" fillId="36" borderId="11" xfId="0" applyFont="1" applyFill="1" applyBorder="1" applyAlignment="1">
      <alignment vertical="center" wrapText="1"/>
    </xf>
    <xf numFmtId="0" fontId="18" fillId="36" borderId="15" xfId="0" applyFont="1" applyFill="1" applyBorder="1" applyAlignment="1">
      <alignment horizontal="center" vertical="center" wrapText="1"/>
    </xf>
    <xf numFmtId="164" fontId="18" fillId="36" borderId="15" xfId="0" applyNumberFormat="1" applyFont="1" applyFill="1" applyBorder="1" applyAlignment="1">
      <alignment horizontal="center" vertical="center" wrapText="1"/>
    </xf>
    <xf numFmtId="2" fontId="18" fillId="36" borderId="15" xfId="0" applyNumberFormat="1" applyFont="1" applyFill="1" applyBorder="1" applyAlignment="1">
      <alignment horizontal="center" vertical="center" wrapText="1"/>
    </xf>
    <xf numFmtId="4" fontId="18" fillId="36" borderId="15" xfId="0" applyNumberFormat="1" applyFont="1" applyFill="1" applyBorder="1" applyAlignment="1">
      <alignment horizontal="right" vertical="center" wrapText="1"/>
    </xf>
    <xf numFmtId="0" fontId="18" fillId="36" borderId="15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" fontId="18" fillId="34" borderId="15" xfId="0" applyNumberFormat="1" applyFont="1" applyFill="1" applyBorder="1" applyAlignment="1">
      <alignment vertical="center" wrapText="1"/>
    </xf>
    <xf numFmtId="2" fontId="20" fillId="0" borderId="15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right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4" fontId="20" fillId="36" borderId="15" xfId="0" applyNumberFormat="1" applyFont="1" applyFill="1" applyBorder="1" applyAlignment="1">
      <alignment horizontal="right" vertical="center" wrapText="1"/>
    </xf>
    <xf numFmtId="0" fontId="20" fillId="0" borderId="13" xfId="0" applyFont="1" applyBorder="1" applyAlignment="1">
      <alignment vertical="center" wrapText="1"/>
    </xf>
    <xf numFmtId="0" fontId="20" fillId="0" borderId="20" xfId="0" applyFont="1" applyBorder="1" applyAlignment="1">
      <alignment horizontal="right" vertical="center" wrapText="1"/>
    </xf>
    <xf numFmtId="0" fontId="18" fillId="36" borderId="13" xfId="0" applyFont="1" applyFill="1" applyBorder="1" applyAlignment="1">
      <alignment horizontal="left" vertical="center" wrapText="1"/>
    </xf>
    <xf numFmtId="0" fontId="18" fillId="36" borderId="17" xfId="0" applyFont="1" applyFill="1" applyBorder="1" applyAlignment="1">
      <alignment vertical="center" wrapText="1"/>
    </xf>
    <xf numFmtId="0" fontId="18" fillId="36" borderId="2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right" vertical="center" wrapText="1"/>
    </xf>
    <xf numFmtId="16" fontId="18" fillId="35" borderId="13" xfId="0" applyNumberFormat="1" applyFont="1" applyFill="1" applyBorder="1" applyAlignment="1">
      <alignment horizontal="righ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left" vertical="center" wrapText="1"/>
    </xf>
    <xf numFmtId="0" fontId="18" fillId="34" borderId="15" xfId="0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14" fontId="18" fillId="36" borderId="13" xfId="0" applyNumberFormat="1" applyFont="1" applyFill="1" applyBorder="1" applyAlignment="1">
      <alignment horizontal="right" vertical="center" wrapText="1"/>
    </xf>
    <xf numFmtId="0" fontId="18" fillId="36" borderId="24" xfId="0" applyFont="1" applyFill="1" applyBorder="1" applyAlignment="1">
      <alignment vertical="center" wrapText="1"/>
    </xf>
    <xf numFmtId="4" fontId="18" fillId="36" borderId="24" xfId="0" applyNumberFormat="1" applyFont="1" applyFill="1" applyBorder="1" applyAlignment="1">
      <alignment horizontal="right" vertical="center" wrapText="1"/>
    </xf>
    <xf numFmtId="0" fontId="20" fillId="0" borderId="24" xfId="0" applyFont="1" applyBorder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4" fontId="20" fillId="0" borderId="24" xfId="0" applyNumberFormat="1" applyFont="1" applyBorder="1" applyAlignment="1">
      <alignment horizontal="right" vertical="center" wrapText="1"/>
    </xf>
    <xf numFmtId="14" fontId="18" fillId="36" borderId="14" xfId="0" applyNumberFormat="1" applyFont="1" applyFill="1" applyBorder="1" applyAlignment="1">
      <alignment horizontal="right" vertical="center" wrapText="1"/>
    </xf>
    <xf numFmtId="0" fontId="18" fillId="36" borderId="14" xfId="0" applyFont="1" applyFill="1" applyBorder="1" applyAlignment="1">
      <alignment horizontal="left" vertical="center" wrapText="1"/>
    </xf>
    <xf numFmtId="0" fontId="18" fillId="36" borderId="20" xfId="0" applyFont="1" applyFill="1" applyBorder="1" applyAlignment="1">
      <alignment vertical="center" wrapText="1"/>
    </xf>
    <xf numFmtId="0" fontId="18" fillId="36" borderId="25" xfId="0" applyFont="1" applyFill="1" applyBorder="1" applyAlignment="1">
      <alignment horizontal="center" vertical="center" wrapText="1"/>
    </xf>
    <xf numFmtId="164" fontId="18" fillId="36" borderId="25" xfId="0" applyNumberFormat="1" applyFont="1" applyFill="1" applyBorder="1" applyAlignment="1">
      <alignment horizontal="center" vertical="center" wrapText="1"/>
    </xf>
    <xf numFmtId="2" fontId="18" fillId="36" borderId="25" xfId="0" applyNumberFormat="1" applyFont="1" applyFill="1" applyBorder="1" applyAlignment="1">
      <alignment horizontal="center" vertical="center" wrapText="1"/>
    </xf>
    <xf numFmtId="4" fontId="18" fillId="36" borderId="25" xfId="0" applyNumberFormat="1" applyFont="1" applyFill="1" applyBorder="1" applyAlignment="1">
      <alignment horizontal="right" vertical="center" wrapText="1"/>
    </xf>
    <xf numFmtId="16" fontId="18" fillId="35" borderId="15" xfId="0" applyNumberFormat="1" applyFont="1" applyFill="1" applyBorder="1" applyAlignment="1">
      <alignment horizontal="right" vertical="center" wrapText="1"/>
    </xf>
    <xf numFmtId="0" fontId="18" fillId="35" borderId="15" xfId="0" applyFont="1" applyFill="1" applyBorder="1" applyAlignment="1">
      <alignment horizontal="left" vertical="center" wrapText="1"/>
    </xf>
    <xf numFmtId="164" fontId="18" fillId="36" borderId="24" xfId="0" applyNumberFormat="1" applyFont="1" applyFill="1" applyBorder="1" applyAlignment="1">
      <alignment horizontal="center" vertical="center" wrapText="1"/>
    </xf>
    <xf numFmtId="2" fontId="18" fillId="36" borderId="24" xfId="0" applyNumberFormat="1" applyFont="1" applyFill="1" applyBorder="1" applyAlignment="1">
      <alignment horizontal="center" vertical="center" wrapText="1"/>
    </xf>
    <xf numFmtId="0" fontId="18" fillId="36" borderId="25" xfId="0" applyFont="1" applyFill="1" applyBorder="1" applyAlignment="1">
      <alignment vertical="center" wrapText="1"/>
    </xf>
    <xf numFmtId="14" fontId="18" fillId="36" borderId="15" xfId="0" applyNumberFormat="1" applyFont="1" applyFill="1" applyBorder="1" applyAlignment="1">
      <alignment horizontal="right" vertical="center" wrapText="1"/>
    </xf>
    <xf numFmtId="0" fontId="18" fillId="36" borderId="15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left" vertical="center" wrapText="1"/>
    </xf>
    <xf numFmtId="0" fontId="18" fillId="36" borderId="12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6" borderId="20" xfId="0" applyFont="1" applyFill="1" applyBorder="1" applyAlignment="1">
      <alignment horizontal="left" vertical="center" wrapText="1"/>
    </xf>
    <xf numFmtId="0" fontId="18" fillId="36" borderId="29" xfId="0" applyFont="1" applyFill="1" applyBorder="1" applyAlignment="1">
      <alignment horizontal="left" vertical="center" wrapText="1"/>
    </xf>
    <xf numFmtId="0" fontId="18" fillId="36" borderId="22" xfId="0" applyFont="1" applyFill="1" applyBorder="1" applyAlignment="1">
      <alignment horizontal="left" vertical="center" wrapText="1"/>
    </xf>
    <xf numFmtId="0" fontId="18" fillId="36" borderId="17" xfId="0" applyFont="1" applyFill="1" applyBorder="1" applyAlignment="1">
      <alignment horizontal="left" vertical="center" wrapText="1"/>
    </xf>
    <xf numFmtId="0" fontId="18" fillId="36" borderId="18" xfId="0" applyFont="1" applyFill="1" applyBorder="1" applyAlignment="1">
      <alignment horizontal="left" vertical="center" wrapText="1"/>
    </xf>
    <xf numFmtId="0" fontId="18" fillId="34" borderId="15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"/>
  <sheetViews>
    <sheetView showGridLines="0" tabSelected="1" topLeftCell="A92" zoomScaleNormal="100" workbookViewId="0">
      <selection activeCell="A186" sqref="A186"/>
    </sheetView>
  </sheetViews>
  <sheetFormatPr defaultRowHeight="13.8" x14ac:dyDescent="0.3"/>
  <cols>
    <col min="1" max="1" width="8.44140625" style="2" customWidth="1"/>
    <col min="2" max="2" width="20.6640625" style="2" customWidth="1"/>
    <col min="3" max="3" width="64.109375" style="2" customWidth="1"/>
    <col min="4" max="4" width="6.44140625" style="4" customWidth="1"/>
    <col min="5" max="5" width="10.5546875" style="5" customWidth="1"/>
    <col min="6" max="6" width="12.77734375" style="6" customWidth="1"/>
    <col min="7" max="7" width="15.6640625" style="38" customWidth="1"/>
    <col min="8" max="16384" width="8.88671875" style="2"/>
  </cols>
  <sheetData>
    <row r="1" spans="1:7" ht="6.6" customHeight="1" x14ac:dyDescent="0.3">
      <c r="A1" s="122"/>
      <c r="B1" s="122"/>
      <c r="C1" s="1"/>
      <c r="D1" s="122"/>
      <c r="E1" s="122"/>
      <c r="F1" s="122"/>
      <c r="G1" s="122"/>
    </row>
    <row r="2" spans="1:7" ht="19.2" customHeight="1" x14ac:dyDescent="0.3">
      <c r="A2" s="125" t="s">
        <v>255</v>
      </c>
      <c r="B2" s="125"/>
      <c r="C2" s="125"/>
      <c r="D2" s="125"/>
      <c r="E2" s="125"/>
      <c r="F2" s="125"/>
      <c r="G2" s="125"/>
    </row>
    <row r="3" spans="1:7" ht="30" customHeight="1" x14ac:dyDescent="0.3">
      <c r="A3" s="124" t="s">
        <v>285</v>
      </c>
      <c r="B3" s="124"/>
      <c r="C3" s="65" t="s">
        <v>289</v>
      </c>
      <c r="D3" s="65"/>
      <c r="E3" s="65"/>
      <c r="F3" s="65"/>
    </row>
    <row r="4" spans="1:7" ht="18" customHeight="1" x14ac:dyDescent="0.3">
      <c r="A4" s="124" t="s">
        <v>286</v>
      </c>
      <c r="B4" s="124"/>
      <c r="C4" s="65" t="s">
        <v>0</v>
      </c>
      <c r="D4" s="65"/>
      <c r="E4" s="65"/>
      <c r="F4" s="65"/>
    </row>
    <row r="5" spans="1:7" ht="24.6" customHeight="1" x14ac:dyDescent="0.3">
      <c r="A5" s="124" t="s">
        <v>287</v>
      </c>
      <c r="B5" s="124"/>
      <c r="C5" s="3"/>
      <c r="D5" s="121"/>
      <c r="E5" s="121"/>
      <c r="F5" s="121"/>
      <c r="G5" s="121"/>
    </row>
    <row r="6" spans="1:7" ht="28.2" customHeight="1" x14ac:dyDescent="0.3">
      <c r="A6" s="124" t="s">
        <v>288</v>
      </c>
      <c r="B6" s="124"/>
      <c r="C6" s="3"/>
      <c r="D6" s="121"/>
      <c r="E6" s="121"/>
      <c r="F6" s="121"/>
      <c r="G6" s="121"/>
    </row>
    <row r="7" spans="1:7" x14ac:dyDescent="0.3">
      <c r="A7" s="126" t="s">
        <v>1</v>
      </c>
      <c r="B7" s="126"/>
      <c r="C7" s="3"/>
      <c r="D7" s="120"/>
      <c r="E7" s="120"/>
      <c r="F7" s="120"/>
      <c r="G7" s="120"/>
    </row>
    <row r="8" spans="1:7" ht="21" customHeight="1" x14ac:dyDescent="0.3">
      <c r="A8" s="124" t="s">
        <v>2</v>
      </c>
      <c r="B8" s="124"/>
      <c r="C8" s="3"/>
      <c r="D8" s="121" t="s">
        <v>290</v>
      </c>
      <c r="E8" s="121"/>
      <c r="F8" s="121"/>
      <c r="G8" s="121"/>
    </row>
    <row r="9" spans="1:7" ht="21.6" customHeight="1" x14ac:dyDescent="0.3">
      <c r="A9" s="124" t="s">
        <v>292</v>
      </c>
      <c r="B9" s="124"/>
      <c r="C9" s="123"/>
      <c r="D9" s="121" t="s">
        <v>291</v>
      </c>
      <c r="E9" s="121"/>
      <c r="F9" s="121"/>
      <c r="G9" s="121"/>
    </row>
    <row r="10" spans="1:7" ht="4.2" customHeight="1" x14ac:dyDescent="0.3">
      <c r="A10" s="124"/>
      <c r="B10" s="124"/>
      <c r="C10" s="123"/>
      <c r="D10" s="121"/>
      <c r="E10" s="121"/>
      <c r="F10" s="121"/>
      <c r="G10" s="121"/>
    </row>
    <row r="12" spans="1:7" ht="28.8" customHeight="1" x14ac:dyDescent="0.3">
      <c r="A12" s="7" t="s">
        <v>3</v>
      </c>
      <c r="B12" s="7" t="s">
        <v>4</v>
      </c>
      <c r="C12" s="7" t="s">
        <v>5</v>
      </c>
      <c r="D12" s="7" t="s">
        <v>6</v>
      </c>
      <c r="E12" s="8" t="s">
        <v>7</v>
      </c>
      <c r="F12" s="9" t="s">
        <v>8</v>
      </c>
      <c r="G12" s="37" t="s">
        <v>9</v>
      </c>
    </row>
    <row r="13" spans="1:7" ht="3" customHeight="1" x14ac:dyDescent="0.3">
      <c r="A13" s="7"/>
      <c r="B13" s="10"/>
      <c r="C13" s="11"/>
      <c r="D13" s="12"/>
      <c r="E13" s="13"/>
      <c r="F13" s="14"/>
      <c r="G13" s="39"/>
    </row>
    <row r="14" spans="1:7" ht="21" customHeight="1" x14ac:dyDescent="0.3">
      <c r="A14" s="15"/>
      <c r="B14" s="133" t="s">
        <v>282</v>
      </c>
      <c r="C14" s="133"/>
      <c r="D14" s="16" t="s">
        <v>283</v>
      </c>
      <c r="E14" s="17"/>
      <c r="F14" s="18"/>
      <c r="G14" s="40">
        <f>G16+G163</f>
        <v>0</v>
      </c>
    </row>
    <row r="15" spans="1:7" ht="6.6" customHeight="1" x14ac:dyDescent="0.3">
      <c r="A15" s="7"/>
      <c r="B15" s="19"/>
      <c r="C15" s="20"/>
      <c r="D15" s="21"/>
      <c r="E15" s="22"/>
      <c r="F15" s="23"/>
      <c r="G15" s="41"/>
    </row>
    <row r="16" spans="1:7" ht="28.2" customHeight="1" x14ac:dyDescent="0.3">
      <c r="A16" s="44">
        <v>1</v>
      </c>
      <c r="B16" s="116" t="s">
        <v>10</v>
      </c>
      <c r="C16" s="117"/>
      <c r="D16" s="45"/>
      <c r="E16" s="45"/>
      <c r="F16" s="45"/>
      <c r="G16" s="46">
        <f>G17+G102+G156+G160</f>
        <v>0</v>
      </c>
    </row>
    <row r="17" spans="1:7" x14ac:dyDescent="0.3">
      <c r="A17" s="47" t="s">
        <v>257</v>
      </c>
      <c r="B17" s="48"/>
      <c r="C17" s="49" t="s">
        <v>11</v>
      </c>
      <c r="D17" s="50"/>
      <c r="E17" s="50"/>
      <c r="F17" s="50"/>
      <c r="G17" s="51">
        <f>G18+G36+G54+G61+G65+G69+G73+G76+G81+G86+G91+G94+G96+G100</f>
        <v>0</v>
      </c>
    </row>
    <row r="18" spans="1:7" x14ac:dyDescent="0.3">
      <c r="A18" s="57" t="s">
        <v>256</v>
      </c>
      <c r="B18" s="58"/>
      <c r="C18" s="59" t="s">
        <v>12</v>
      </c>
      <c r="D18" s="60"/>
      <c r="E18" s="61"/>
      <c r="F18" s="62"/>
      <c r="G18" s="63">
        <f>SUM(G19:G35)</f>
        <v>0</v>
      </c>
    </row>
    <row r="19" spans="1:7" x14ac:dyDescent="0.3">
      <c r="A19" s="24" t="s">
        <v>256</v>
      </c>
      <c r="B19" s="25" t="s">
        <v>13</v>
      </c>
      <c r="C19" s="26" t="s">
        <v>14</v>
      </c>
      <c r="D19" s="27" t="s">
        <v>15</v>
      </c>
      <c r="E19" s="28">
        <v>249.53299999999999</v>
      </c>
      <c r="F19" s="29"/>
      <c r="G19" s="42">
        <f>E19*F19</f>
        <v>0</v>
      </c>
    </row>
    <row r="20" spans="1:7" x14ac:dyDescent="0.3">
      <c r="A20" s="24" t="s">
        <v>258</v>
      </c>
      <c r="B20" s="26" t="s">
        <v>16</v>
      </c>
      <c r="C20" s="26" t="s">
        <v>17</v>
      </c>
      <c r="D20" s="32" t="s">
        <v>15</v>
      </c>
      <c r="E20" s="33">
        <v>249.53299999999999</v>
      </c>
      <c r="F20" s="34"/>
      <c r="G20" s="43">
        <f t="shared" ref="G20" si="0">E20*F20</f>
        <v>0</v>
      </c>
    </row>
    <row r="21" spans="1:7" ht="32.4" customHeight="1" x14ac:dyDescent="0.3">
      <c r="A21" s="24" t="s">
        <v>259</v>
      </c>
      <c r="B21" s="26" t="s">
        <v>18</v>
      </c>
      <c r="C21" s="26" t="s">
        <v>19</v>
      </c>
      <c r="D21" s="32" t="s">
        <v>15</v>
      </c>
      <c r="E21" s="33">
        <v>249.53299999999999</v>
      </c>
      <c r="F21" s="34"/>
      <c r="G21" s="43">
        <f t="shared" ref="G21" si="1">E21*F21</f>
        <v>0</v>
      </c>
    </row>
    <row r="22" spans="1:7" ht="31.8" customHeight="1" x14ac:dyDescent="0.3">
      <c r="A22" s="24" t="s">
        <v>260</v>
      </c>
      <c r="B22" s="25" t="s">
        <v>20</v>
      </c>
      <c r="C22" s="26" t="s">
        <v>21</v>
      </c>
      <c r="D22" s="32" t="s">
        <v>15</v>
      </c>
      <c r="E22" s="33">
        <v>249.53299999999999</v>
      </c>
      <c r="F22" s="34"/>
      <c r="G22" s="43">
        <f t="shared" ref="G22" si="2">E22*F22</f>
        <v>0</v>
      </c>
    </row>
    <row r="23" spans="1:7" ht="14.4" customHeight="1" x14ac:dyDescent="0.3">
      <c r="A23" s="24" t="s">
        <v>261</v>
      </c>
      <c r="B23" s="25" t="s">
        <v>22</v>
      </c>
      <c r="C23" s="26" t="s">
        <v>23</v>
      </c>
      <c r="D23" s="32" t="s">
        <v>15</v>
      </c>
      <c r="E23" s="33">
        <v>249.53299999999999</v>
      </c>
      <c r="F23" s="34"/>
      <c r="G23" s="43">
        <f t="shared" ref="G23" si="3">E23*F23</f>
        <v>0</v>
      </c>
    </row>
    <row r="24" spans="1:7" x14ac:dyDescent="0.3">
      <c r="A24" s="24" t="s">
        <v>262</v>
      </c>
      <c r="B24" s="26" t="s">
        <v>24</v>
      </c>
      <c r="C24" s="26" t="s">
        <v>25</v>
      </c>
      <c r="D24" s="32" t="s">
        <v>15</v>
      </c>
      <c r="E24" s="33">
        <v>249.53299999999999</v>
      </c>
      <c r="F24" s="34"/>
      <c r="G24" s="43">
        <f t="shared" ref="G24" si="4">E24*F24</f>
        <v>0</v>
      </c>
    </row>
    <row r="25" spans="1:7" x14ac:dyDescent="0.3">
      <c r="A25" s="24" t="s">
        <v>263</v>
      </c>
      <c r="B25" s="26" t="s">
        <v>24</v>
      </c>
      <c r="C25" s="26" t="s">
        <v>26</v>
      </c>
      <c r="D25" s="32" t="s">
        <v>15</v>
      </c>
      <c r="E25" s="33">
        <v>249.53299999999999</v>
      </c>
      <c r="F25" s="34"/>
      <c r="G25" s="43">
        <f t="shared" ref="G25" si="5">E25*F25</f>
        <v>0</v>
      </c>
    </row>
    <row r="26" spans="1:7" x14ac:dyDescent="0.3">
      <c r="A26" s="24" t="s">
        <v>264</v>
      </c>
      <c r="B26" s="26" t="s">
        <v>27</v>
      </c>
      <c r="C26" s="26" t="s">
        <v>28</v>
      </c>
      <c r="D26" s="32" t="s">
        <v>29</v>
      </c>
      <c r="E26" s="33">
        <v>11</v>
      </c>
      <c r="F26" s="34"/>
      <c r="G26" s="43">
        <f t="shared" ref="G26" si="6">E26*F26</f>
        <v>0</v>
      </c>
    </row>
    <row r="27" spans="1:7" x14ac:dyDescent="0.3">
      <c r="A27" s="86" t="s">
        <v>265</v>
      </c>
      <c r="B27" s="89" t="s">
        <v>30</v>
      </c>
      <c r="C27" s="89" t="s">
        <v>31</v>
      </c>
      <c r="D27" s="72" t="s">
        <v>32</v>
      </c>
      <c r="E27" s="73">
        <v>1</v>
      </c>
      <c r="F27" s="67"/>
      <c r="G27" s="68">
        <f t="shared" ref="G27" si="7">E27*F27</f>
        <v>0</v>
      </c>
    </row>
    <row r="28" spans="1:7" x14ac:dyDescent="0.3">
      <c r="A28" s="86" t="s">
        <v>266</v>
      </c>
      <c r="B28" s="89" t="s">
        <v>33</v>
      </c>
      <c r="C28" s="89" t="s">
        <v>34</v>
      </c>
      <c r="D28" s="72" t="s">
        <v>15</v>
      </c>
      <c r="E28" s="73">
        <v>105.449</v>
      </c>
      <c r="F28" s="67"/>
      <c r="G28" s="68">
        <f t="shared" ref="G28" si="8">E28*F28</f>
        <v>0</v>
      </c>
    </row>
    <row r="29" spans="1:7" ht="29.4" customHeight="1" x14ac:dyDescent="0.3">
      <c r="A29" s="90" t="s">
        <v>267</v>
      </c>
      <c r="B29" s="91" t="s">
        <v>35</v>
      </c>
      <c r="C29" s="91" t="s">
        <v>36</v>
      </c>
      <c r="D29" s="27" t="s">
        <v>15</v>
      </c>
      <c r="E29" s="28">
        <v>219.732</v>
      </c>
      <c r="F29" s="29"/>
      <c r="G29" s="42">
        <f t="shared" ref="G29" si="9">E29*F29</f>
        <v>0</v>
      </c>
    </row>
    <row r="30" spans="1:7" ht="30.6" customHeight="1" x14ac:dyDescent="0.3">
      <c r="A30" s="24" t="s">
        <v>268</v>
      </c>
      <c r="B30" s="26" t="s">
        <v>37</v>
      </c>
      <c r="C30" s="26" t="s">
        <v>38</v>
      </c>
      <c r="D30" s="32" t="s">
        <v>39</v>
      </c>
      <c r="E30" s="33">
        <v>48.72</v>
      </c>
      <c r="F30" s="34"/>
      <c r="G30" s="43">
        <f t="shared" ref="G30" si="10">E30*F30</f>
        <v>0</v>
      </c>
    </row>
    <row r="31" spans="1:7" ht="41.4" customHeight="1" x14ac:dyDescent="0.3">
      <c r="A31" s="24" t="s">
        <v>293</v>
      </c>
      <c r="B31" s="26" t="s">
        <v>40</v>
      </c>
      <c r="C31" s="26" t="s">
        <v>41</v>
      </c>
      <c r="D31" s="32" t="s">
        <v>39</v>
      </c>
      <c r="E31" s="33">
        <v>48.72</v>
      </c>
      <c r="F31" s="34"/>
      <c r="G31" s="43">
        <f t="shared" ref="G31" si="11">E31*F31</f>
        <v>0</v>
      </c>
    </row>
    <row r="32" spans="1:7" x14ac:dyDescent="0.3">
      <c r="A32" s="24" t="s">
        <v>298</v>
      </c>
      <c r="B32" s="26" t="s">
        <v>42</v>
      </c>
      <c r="C32" s="26" t="s">
        <v>184</v>
      </c>
      <c r="D32" s="32" t="s">
        <v>39</v>
      </c>
      <c r="E32" s="33">
        <v>38.1</v>
      </c>
      <c r="F32" s="34"/>
      <c r="G32" s="43">
        <f t="shared" ref="G32" si="12">E32*F32</f>
        <v>0</v>
      </c>
    </row>
    <row r="33" spans="1:7" x14ac:dyDescent="0.3">
      <c r="A33" s="24" t="s">
        <v>340</v>
      </c>
      <c r="B33" s="26" t="s">
        <v>42</v>
      </c>
      <c r="C33" s="26" t="s">
        <v>43</v>
      </c>
      <c r="D33" s="32" t="s">
        <v>39</v>
      </c>
      <c r="E33" s="33">
        <v>10.61</v>
      </c>
      <c r="F33" s="34"/>
      <c r="G33" s="43">
        <f t="shared" ref="G33" si="13">E33*F33</f>
        <v>0</v>
      </c>
    </row>
    <row r="34" spans="1:7" ht="29.4" customHeight="1" x14ac:dyDescent="0.3">
      <c r="A34" s="24" t="s">
        <v>341</v>
      </c>
      <c r="B34" s="26" t="s">
        <v>44</v>
      </c>
      <c r="C34" s="26" t="s">
        <v>45</v>
      </c>
      <c r="D34" s="32" t="s">
        <v>15</v>
      </c>
      <c r="E34" s="33">
        <v>249.53299999999999</v>
      </c>
      <c r="F34" s="34"/>
      <c r="G34" s="43">
        <f t="shared" ref="G34" si="14">E34*F34</f>
        <v>0</v>
      </c>
    </row>
    <row r="35" spans="1:7" x14ac:dyDescent="0.3">
      <c r="A35" s="24" t="s">
        <v>342</v>
      </c>
      <c r="B35" s="26" t="s">
        <v>46</v>
      </c>
      <c r="C35" s="26" t="s">
        <v>47</v>
      </c>
      <c r="D35" s="32" t="s">
        <v>15</v>
      </c>
      <c r="E35" s="33">
        <v>249.53299999999999</v>
      </c>
      <c r="F35" s="34"/>
      <c r="G35" s="43">
        <f t="shared" ref="G35" si="15">E35*F35</f>
        <v>0</v>
      </c>
    </row>
    <row r="36" spans="1:7" x14ac:dyDescent="0.3">
      <c r="A36" s="57" t="s">
        <v>258</v>
      </c>
      <c r="B36" s="58"/>
      <c r="C36" s="59" t="s">
        <v>48</v>
      </c>
      <c r="D36" s="60"/>
      <c r="E36" s="61"/>
      <c r="F36" s="62"/>
      <c r="G36" s="63">
        <f>SUM(G37:G53)</f>
        <v>0</v>
      </c>
    </row>
    <row r="37" spans="1:7" ht="15" customHeight="1" x14ac:dyDescent="0.3">
      <c r="A37" s="24" t="s">
        <v>343</v>
      </c>
      <c r="B37" s="26" t="s">
        <v>49</v>
      </c>
      <c r="C37" s="26" t="s">
        <v>50</v>
      </c>
      <c r="D37" s="27" t="s">
        <v>32</v>
      </c>
      <c r="E37" s="28">
        <v>35</v>
      </c>
      <c r="F37" s="29"/>
      <c r="G37" s="42">
        <f>E37*F37</f>
        <v>0</v>
      </c>
    </row>
    <row r="38" spans="1:7" ht="15" customHeight="1" x14ac:dyDescent="0.3">
      <c r="A38" s="24" t="s">
        <v>344</v>
      </c>
      <c r="B38" s="26" t="s">
        <v>51</v>
      </c>
      <c r="C38" s="26" t="s">
        <v>52</v>
      </c>
      <c r="D38" s="32" t="s">
        <v>32</v>
      </c>
      <c r="E38" s="33">
        <v>16</v>
      </c>
      <c r="F38" s="34"/>
      <c r="G38" s="43">
        <f t="shared" ref="G38" si="16">E38*F38</f>
        <v>0</v>
      </c>
    </row>
    <row r="39" spans="1:7" ht="15" customHeight="1" x14ac:dyDescent="0.3">
      <c r="A39" s="24" t="s">
        <v>345</v>
      </c>
      <c r="B39" s="26" t="s">
        <v>53</v>
      </c>
      <c r="C39" s="26" t="s">
        <v>54</v>
      </c>
      <c r="D39" s="32" t="s">
        <v>32</v>
      </c>
      <c r="E39" s="33">
        <v>19</v>
      </c>
      <c r="F39" s="34"/>
      <c r="G39" s="43">
        <f t="shared" ref="G39" si="17">E39*F39</f>
        <v>0</v>
      </c>
    </row>
    <row r="40" spans="1:7" ht="31.2" customHeight="1" x14ac:dyDescent="0.3">
      <c r="A40" s="24" t="s">
        <v>346</v>
      </c>
      <c r="B40" s="26" t="s">
        <v>55</v>
      </c>
      <c r="C40" s="26" t="s">
        <v>56</v>
      </c>
      <c r="D40" s="32" t="s">
        <v>29</v>
      </c>
      <c r="E40" s="33">
        <v>23.4</v>
      </c>
      <c r="F40" s="34"/>
      <c r="G40" s="43">
        <f t="shared" ref="G40" si="18">E40*F40</f>
        <v>0</v>
      </c>
    </row>
    <row r="41" spans="1:7" ht="28.2" customHeight="1" x14ac:dyDescent="0.3">
      <c r="A41" s="24" t="s">
        <v>347</v>
      </c>
      <c r="B41" s="26" t="s">
        <v>57</v>
      </c>
      <c r="C41" s="26" t="s">
        <v>58</v>
      </c>
      <c r="D41" s="32" t="s">
        <v>29</v>
      </c>
      <c r="E41" s="33">
        <v>20</v>
      </c>
      <c r="F41" s="34"/>
      <c r="G41" s="43">
        <f t="shared" ref="G41" si="19">E41*F41</f>
        <v>0</v>
      </c>
    </row>
    <row r="42" spans="1:7" ht="28.8" customHeight="1" x14ac:dyDescent="0.3">
      <c r="A42" s="24" t="s">
        <v>348</v>
      </c>
      <c r="B42" s="26" t="s">
        <v>59</v>
      </c>
      <c r="C42" s="26" t="s">
        <v>60</v>
      </c>
      <c r="D42" s="32" t="s">
        <v>29</v>
      </c>
      <c r="E42" s="33">
        <v>22</v>
      </c>
      <c r="F42" s="34"/>
      <c r="G42" s="43">
        <f t="shared" ref="G42" si="20">E42*F42</f>
        <v>0</v>
      </c>
    </row>
    <row r="43" spans="1:7" ht="28.2" customHeight="1" x14ac:dyDescent="0.3">
      <c r="A43" s="24" t="s">
        <v>349</v>
      </c>
      <c r="B43" s="26" t="s">
        <v>61</v>
      </c>
      <c r="C43" s="26" t="s">
        <v>62</v>
      </c>
      <c r="D43" s="32" t="s">
        <v>29</v>
      </c>
      <c r="E43" s="33">
        <v>8</v>
      </c>
      <c r="F43" s="34"/>
      <c r="G43" s="43">
        <f t="shared" ref="G43" si="21">E43*F43</f>
        <v>0</v>
      </c>
    </row>
    <row r="44" spans="1:7" x14ac:dyDescent="0.3">
      <c r="A44" s="24" t="s">
        <v>350</v>
      </c>
      <c r="B44" s="26" t="s">
        <v>63</v>
      </c>
      <c r="C44" s="26" t="s">
        <v>64</v>
      </c>
      <c r="D44" s="32" t="s">
        <v>32</v>
      </c>
      <c r="E44" s="33">
        <v>10</v>
      </c>
      <c r="F44" s="34"/>
      <c r="G44" s="43">
        <f t="shared" ref="G44" si="22">E44*F44</f>
        <v>0</v>
      </c>
    </row>
    <row r="45" spans="1:7" x14ac:dyDescent="0.3">
      <c r="A45" s="24" t="s">
        <v>351</v>
      </c>
      <c r="B45" s="26" t="s">
        <v>65</v>
      </c>
      <c r="C45" s="26" t="s">
        <v>66</v>
      </c>
      <c r="D45" s="32" t="s">
        <v>32</v>
      </c>
      <c r="E45" s="33">
        <v>6</v>
      </c>
      <c r="F45" s="34"/>
      <c r="G45" s="43">
        <f t="shared" ref="G45" si="23">E45*F45</f>
        <v>0</v>
      </c>
    </row>
    <row r="46" spans="1:7" x14ac:dyDescent="0.3">
      <c r="A46" s="24" t="s">
        <v>352</v>
      </c>
      <c r="B46" s="26" t="s">
        <v>67</v>
      </c>
      <c r="C46" s="26" t="s">
        <v>68</v>
      </c>
      <c r="D46" s="32" t="s">
        <v>32</v>
      </c>
      <c r="E46" s="33">
        <v>6</v>
      </c>
      <c r="F46" s="34"/>
      <c r="G46" s="43">
        <f t="shared" ref="G46" si="24">E46*F46</f>
        <v>0</v>
      </c>
    </row>
    <row r="47" spans="1:7" x14ac:dyDescent="0.3">
      <c r="A47" s="24" t="s">
        <v>353</v>
      </c>
      <c r="B47" s="26" t="s">
        <v>69</v>
      </c>
      <c r="C47" s="26" t="s">
        <v>70</v>
      </c>
      <c r="D47" s="32" t="s">
        <v>32</v>
      </c>
      <c r="E47" s="33">
        <v>4</v>
      </c>
      <c r="F47" s="34"/>
      <c r="G47" s="43">
        <f t="shared" ref="G47" si="25">E47*F47</f>
        <v>0</v>
      </c>
    </row>
    <row r="48" spans="1:7" x14ac:dyDescent="0.3">
      <c r="A48" s="24" t="s">
        <v>354</v>
      </c>
      <c r="B48" s="26" t="s">
        <v>71</v>
      </c>
      <c r="C48" s="26" t="s">
        <v>72</v>
      </c>
      <c r="D48" s="32" t="s">
        <v>32</v>
      </c>
      <c r="E48" s="33">
        <v>9</v>
      </c>
      <c r="F48" s="34"/>
      <c r="G48" s="43">
        <f t="shared" ref="G48" si="26">E48*F48</f>
        <v>0</v>
      </c>
    </row>
    <row r="49" spans="1:7" ht="27.6" customHeight="1" x14ac:dyDescent="0.3">
      <c r="A49" s="86" t="s">
        <v>355</v>
      </c>
      <c r="B49" s="89" t="s">
        <v>73</v>
      </c>
      <c r="C49" s="89" t="s">
        <v>74</v>
      </c>
      <c r="D49" s="72" t="s">
        <v>29</v>
      </c>
      <c r="E49" s="73">
        <v>20</v>
      </c>
      <c r="F49" s="67"/>
      <c r="G49" s="68">
        <f t="shared" ref="G49" si="27">E49*F49</f>
        <v>0</v>
      </c>
    </row>
    <row r="50" spans="1:7" ht="27.6" customHeight="1" x14ac:dyDescent="0.3">
      <c r="A50" s="86" t="s">
        <v>356</v>
      </c>
      <c r="B50" s="89" t="s">
        <v>75</v>
      </c>
      <c r="C50" s="89" t="s">
        <v>76</v>
      </c>
      <c r="D50" s="72" t="s">
        <v>29</v>
      </c>
      <c r="E50" s="73">
        <v>12</v>
      </c>
      <c r="F50" s="67"/>
      <c r="G50" s="68">
        <f t="shared" ref="G50" si="28">E50*F50</f>
        <v>0</v>
      </c>
    </row>
    <row r="51" spans="1:7" ht="27" customHeight="1" x14ac:dyDescent="0.3">
      <c r="A51" s="90" t="s">
        <v>357</v>
      </c>
      <c r="B51" s="91" t="s">
        <v>77</v>
      </c>
      <c r="C51" s="91" t="s">
        <v>78</v>
      </c>
      <c r="D51" s="27" t="s">
        <v>29</v>
      </c>
      <c r="E51" s="28">
        <v>10</v>
      </c>
      <c r="F51" s="29"/>
      <c r="G51" s="42">
        <f t="shared" ref="G51" si="29">E51*F51</f>
        <v>0</v>
      </c>
    </row>
    <row r="52" spans="1:7" ht="28.8" customHeight="1" x14ac:dyDescent="0.3">
      <c r="A52" s="24" t="s">
        <v>358</v>
      </c>
      <c r="B52" s="26" t="s">
        <v>77</v>
      </c>
      <c r="C52" s="26" t="s">
        <v>79</v>
      </c>
      <c r="D52" s="32" t="s">
        <v>29</v>
      </c>
      <c r="E52" s="33">
        <v>16</v>
      </c>
      <c r="F52" s="34"/>
      <c r="G52" s="43">
        <f t="shared" ref="G52" si="30">E52*F52</f>
        <v>0</v>
      </c>
    </row>
    <row r="53" spans="1:7" ht="15" customHeight="1" x14ac:dyDescent="0.3">
      <c r="A53" s="24" t="s">
        <v>359</v>
      </c>
      <c r="B53" s="26" t="s">
        <v>80</v>
      </c>
      <c r="C53" s="26" t="s">
        <v>81</v>
      </c>
      <c r="D53" s="32" t="s">
        <v>29</v>
      </c>
      <c r="E53" s="33">
        <v>23.4</v>
      </c>
      <c r="F53" s="34"/>
      <c r="G53" s="43">
        <f t="shared" ref="G53" si="31">E53*F53</f>
        <v>0</v>
      </c>
    </row>
    <row r="54" spans="1:7" ht="15" customHeight="1" x14ac:dyDescent="0.3">
      <c r="A54" s="57" t="s">
        <v>259</v>
      </c>
      <c r="B54" s="58"/>
      <c r="C54" s="118" t="s">
        <v>82</v>
      </c>
      <c r="D54" s="119"/>
      <c r="E54" s="119"/>
      <c r="F54" s="64"/>
      <c r="G54" s="63">
        <f>SUM(G55:G60)</f>
        <v>0</v>
      </c>
    </row>
    <row r="55" spans="1:7" ht="56.4" customHeight="1" x14ac:dyDescent="0.3">
      <c r="A55" s="24" t="s">
        <v>360</v>
      </c>
      <c r="B55" s="26" t="s">
        <v>83</v>
      </c>
      <c r="C55" s="26" t="s">
        <v>84</v>
      </c>
      <c r="D55" s="32" t="s">
        <v>15</v>
      </c>
      <c r="E55" s="33">
        <v>249.53299999999999</v>
      </c>
      <c r="F55" s="29"/>
      <c r="G55" s="42">
        <f>E55*F55</f>
        <v>0</v>
      </c>
    </row>
    <row r="56" spans="1:7" ht="57" customHeight="1" x14ac:dyDescent="0.3">
      <c r="A56" s="24" t="s">
        <v>361</v>
      </c>
      <c r="B56" s="26" t="s">
        <v>85</v>
      </c>
      <c r="C56" s="26" t="s">
        <v>86</v>
      </c>
      <c r="D56" s="32" t="s">
        <v>15</v>
      </c>
      <c r="E56" s="33">
        <v>105.449</v>
      </c>
      <c r="F56" s="34"/>
      <c r="G56" s="43">
        <f t="shared" ref="G56" si="32">E56*F56</f>
        <v>0</v>
      </c>
    </row>
    <row r="57" spans="1:7" ht="57" customHeight="1" x14ac:dyDescent="0.3">
      <c r="A57" s="24" t="s">
        <v>362</v>
      </c>
      <c r="B57" s="26" t="s">
        <v>87</v>
      </c>
      <c r="C57" s="26" t="s">
        <v>88</v>
      </c>
      <c r="D57" s="32" t="s">
        <v>15</v>
      </c>
      <c r="E57" s="33">
        <v>105.449</v>
      </c>
      <c r="F57" s="34"/>
      <c r="G57" s="43">
        <f t="shared" ref="G57" si="33">E57*F57</f>
        <v>0</v>
      </c>
    </row>
    <row r="58" spans="1:7" ht="48" customHeight="1" x14ac:dyDescent="0.3">
      <c r="A58" s="24" t="s">
        <v>363</v>
      </c>
      <c r="B58" s="26" t="s">
        <v>89</v>
      </c>
      <c r="C58" s="26" t="s">
        <v>90</v>
      </c>
      <c r="D58" s="32" t="s">
        <v>15</v>
      </c>
      <c r="E58" s="33">
        <v>249.53299999999999</v>
      </c>
      <c r="F58" s="34"/>
      <c r="G58" s="43">
        <f t="shared" ref="G58" si="34">E58*F58</f>
        <v>0</v>
      </c>
    </row>
    <row r="59" spans="1:7" ht="48" customHeight="1" x14ac:dyDescent="0.3">
      <c r="A59" s="24" t="s">
        <v>364</v>
      </c>
      <c r="B59" s="26" t="s">
        <v>91</v>
      </c>
      <c r="C59" s="26" t="s">
        <v>92</v>
      </c>
      <c r="D59" s="32" t="s">
        <v>15</v>
      </c>
      <c r="E59" s="33">
        <v>105.449</v>
      </c>
      <c r="F59" s="34"/>
      <c r="G59" s="43">
        <f t="shared" ref="G59" si="35">E59*F59</f>
        <v>0</v>
      </c>
    </row>
    <row r="60" spans="1:7" ht="56.4" customHeight="1" x14ac:dyDescent="0.3">
      <c r="A60" s="24" t="s">
        <v>365</v>
      </c>
      <c r="B60" s="26" t="s">
        <v>91</v>
      </c>
      <c r="C60" s="26" t="s">
        <v>93</v>
      </c>
      <c r="D60" s="32" t="s">
        <v>15</v>
      </c>
      <c r="E60" s="33">
        <v>249.53299999999999</v>
      </c>
      <c r="F60" s="34"/>
      <c r="G60" s="43">
        <f t="shared" ref="G60" si="36">E60*F60</f>
        <v>0</v>
      </c>
    </row>
    <row r="61" spans="1:7" x14ac:dyDescent="0.3">
      <c r="A61" s="95" t="s">
        <v>260</v>
      </c>
      <c r="B61" s="77"/>
      <c r="C61" s="78" t="s">
        <v>94</v>
      </c>
      <c r="D61" s="79"/>
      <c r="E61" s="111"/>
      <c r="F61" s="112"/>
      <c r="G61" s="97">
        <f>SUM(G62:G64)</f>
        <v>0</v>
      </c>
    </row>
    <row r="62" spans="1:7" ht="29.4" customHeight="1" x14ac:dyDescent="0.3">
      <c r="A62" s="86" t="s">
        <v>366</v>
      </c>
      <c r="B62" s="89" t="s">
        <v>85</v>
      </c>
      <c r="C62" s="89" t="s">
        <v>95</v>
      </c>
      <c r="D62" s="72" t="s">
        <v>15</v>
      </c>
      <c r="E62" s="73">
        <v>105.449</v>
      </c>
      <c r="F62" s="67"/>
      <c r="G62" s="68">
        <f>E62*F62</f>
        <v>0</v>
      </c>
    </row>
    <row r="63" spans="1:7" ht="53.4" customHeight="1" x14ac:dyDescent="0.3">
      <c r="A63" s="86" t="s">
        <v>367</v>
      </c>
      <c r="B63" s="89" t="s">
        <v>87</v>
      </c>
      <c r="C63" s="89" t="s">
        <v>96</v>
      </c>
      <c r="D63" s="72" t="s">
        <v>15</v>
      </c>
      <c r="E63" s="73">
        <v>105.449</v>
      </c>
      <c r="F63" s="67"/>
      <c r="G63" s="68">
        <f t="shared" ref="G63" si="37">E63*F63</f>
        <v>0</v>
      </c>
    </row>
    <row r="64" spans="1:7" ht="37.5" customHeight="1" x14ac:dyDescent="0.3">
      <c r="A64" s="90" t="s">
        <v>368</v>
      </c>
      <c r="B64" s="91" t="s">
        <v>87</v>
      </c>
      <c r="C64" s="91" t="s">
        <v>97</v>
      </c>
      <c r="D64" s="27" t="s">
        <v>15</v>
      </c>
      <c r="E64" s="28">
        <v>249.53299999999999</v>
      </c>
      <c r="F64" s="29"/>
      <c r="G64" s="42">
        <f t="shared" ref="G64" si="38">E64*F64</f>
        <v>0</v>
      </c>
    </row>
    <row r="65" spans="1:7" x14ac:dyDescent="0.3">
      <c r="A65" s="57" t="s">
        <v>261</v>
      </c>
      <c r="B65" s="58"/>
      <c r="C65" s="59" t="s">
        <v>98</v>
      </c>
      <c r="D65" s="60"/>
      <c r="E65" s="61"/>
      <c r="F65" s="62"/>
      <c r="G65" s="63">
        <f>SUM(G66:G68)</f>
        <v>0</v>
      </c>
    </row>
    <row r="66" spans="1:7" ht="27" customHeight="1" x14ac:dyDescent="0.3">
      <c r="A66" s="24" t="s">
        <v>369</v>
      </c>
      <c r="B66" s="26" t="s">
        <v>99</v>
      </c>
      <c r="C66" s="70" t="s">
        <v>100</v>
      </c>
      <c r="D66" s="72" t="s">
        <v>15</v>
      </c>
      <c r="E66" s="73">
        <v>249.53299999999999</v>
      </c>
      <c r="F66" s="67"/>
      <c r="G66" s="68">
        <f>E66*F66</f>
        <v>0</v>
      </c>
    </row>
    <row r="67" spans="1:7" ht="27" customHeight="1" x14ac:dyDescent="0.3">
      <c r="A67" s="24" t="s">
        <v>370</v>
      </c>
      <c r="B67" s="26" t="s">
        <v>101</v>
      </c>
      <c r="C67" s="26" t="s">
        <v>102</v>
      </c>
      <c r="D67" s="27" t="s">
        <v>15</v>
      </c>
      <c r="E67" s="28">
        <v>105.449</v>
      </c>
      <c r="F67" s="29"/>
      <c r="G67" s="42">
        <f t="shared" ref="G67" si="39">E67*F67</f>
        <v>0</v>
      </c>
    </row>
    <row r="68" spans="1:7" ht="42.6" customHeight="1" x14ac:dyDescent="0.3">
      <c r="A68" s="24" t="s">
        <v>371</v>
      </c>
      <c r="B68" s="26" t="s">
        <v>103</v>
      </c>
      <c r="C68" s="26" t="s">
        <v>104</v>
      </c>
      <c r="D68" s="32" t="s">
        <v>15</v>
      </c>
      <c r="E68" s="33">
        <v>219.732</v>
      </c>
      <c r="F68" s="34"/>
      <c r="G68" s="43">
        <f t="shared" ref="G68" si="40">E68*F68</f>
        <v>0</v>
      </c>
    </row>
    <row r="69" spans="1:7" ht="15" customHeight="1" x14ac:dyDescent="0.3">
      <c r="A69" s="57" t="s">
        <v>262</v>
      </c>
      <c r="B69" s="58"/>
      <c r="C69" s="118" t="s">
        <v>105</v>
      </c>
      <c r="D69" s="119"/>
      <c r="E69" s="119"/>
      <c r="F69" s="64"/>
      <c r="G69" s="63">
        <f>SUM(G70:G72)</f>
        <v>0</v>
      </c>
    </row>
    <row r="70" spans="1:7" ht="40.200000000000003" customHeight="1" x14ac:dyDescent="0.3">
      <c r="A70" s="24" t="s">
        <v>372</v>
      </c>
      <c r="B70" s="26" t="s">
        <v>106</v>
      </c>
      <c r="C70" s="26" t="s">
        <v>107</v>
      </c>
      <c r="D70" s="32" t="s">
        <v>29</v>
      </c>
      <c r="E70" s="33">
        <v>143.49199999999999</v>
      </c>
      <c r="F70" s="29"/>
      <c r="G70" s="42">
        <f>E70*F70</f>
        <v>0</v>
      </c>
    </row>
    <row r="71" spans="1:7" ht="41.4" customHeight="1" x14ac:dyDescent="0.3">
      <c r="A71" s="24" t="s">
        <v>373</v>
      </c>
      <c r="B71" s="26" t="s">
        <v>42</v>
      </c>
      <c r="C71" s="26" t="s">
        <v>108</v>
      </c>
      <c r="D71" s="32" t="s">
        <v>32</v>
      </c>
      <c r="E71" s="33">
        <v>16</v>
      </c>
      <c r="F71" s="34"/>
      <c r="G71" s="43">
        <f t="shared" ref="G71" si="41">E71*F71</f>
        <v>0</v>
      </c>
    </row>
    <row r="72" spans="1:7" ht="42" customHeight="1" x14ac:dyDescent="0.3">
      <c r="A72" s="24" t="s">
        <v>374</v>
      </c>
      <c r="B72" s="26" t="s">
        <v>42</v>
      </c>
      <c r="C72" s="26" t="s">
        <v>109</v>
      </c>
      <c r="D72" s="32" t="s">
        <v>32</v>
      </c>
      <c r="E72" s="33">
        <v>19</v>
      </c>
      <c r="F72" s="34"/>
      <c r="G72" s="43">
        <f t="shared" ref="G72" si="42">E72*F72</f>
        <v>0</v>
      </c>
    </row>
    <row r="73" spans="1:7" ht="15" customHeight="1" x14ac:dyDescent="0.3">
      <c r="A73" s="57" t="s">
        <v>263</v>
      </c>
      <c r="B73" s="58"/>
      <c r="C73" s="118" t="s">
        <v>110</v>
      </c>
      <c r="D73" s="119"/>
      <c r="E73" s="119"/>
      <c r="F73" s="64"/>
      <c r="G73" s="63">
        <f>SUM(G74:G75)</f>
        <v>0</v>
      </c>
    </row>
    <row r="74" spans="1:7" ht="27" customHeight="1" x14ac:dyDescent="0.3">
      <c r="A74" s="24" t="s">
        <v>375</v>
      </c>
      <c r="B74" s="26" t="s">
        <v>99</v>
      </c>
      <c r="C74" s="26" t="s">
        <v>100</v>
      </c>
      <c r="D74" s="32" t="s">
        <v>15</v>
      </c>
      <c r="E74" s="33">
        <v>249.53299999999999</v>
      </c>
      <c r="F74" s="29"/>
      <c r="G74" s="42">
        <f>E74*F74</f>
        <v>0</v>
      </c>
    </row>
    <row r="75" spans="1:7" ht="27" customHeight="1" x14ac:dyDescent="0.3">
      <c r="A75" s="24" t="s">
        <v>376</v>
      </c>
      <c r="B75" s="26" t="s">
        <v>101</v>
      </c>
      <c r="C75" s="26" t="s">
        <v>102</v>
      </c>
      <c r="D75" s="32" t="s">
        <v>15</v>
      </c>
      <c r="E75" s="33">
        <v>105.449</v>
      </c>
      <c r="F75" s="34"/>
      <c r="G75" s="43">
        <f>E75*F75</f>
        <v>0</v>
      </c>
    </row>
    <row r="76" spans="1:7" ht="15" customHeight="1" x14ac:dyDescent="0.3">
      <c r="A76" s="57" t="s">
        <v>264</v>
      </c>
      <c r="B76" s="58"/>
      <c r="C76" s="118" t="s">
        <v>111</v>
      </c>
      <c r="D76" s="119"/>
      <c r="E76" s="119"/>
      <c r="F76" s="64"/>
      <c r="G76" s="63">
        <f>SUM(G77:G80)</f>
        <v>0</v>
      </c>
    </row>
    <row r="77" spans="1:7" x14ac:dyDescent="0.3">
      <c r="A77" s="24" t="s">
        <v>377</v>
      </c>
      <c r="B77" s="26" t="s">
        <v>30</v>
      </c>
      <c r="C77" s="26" t="s">
        <v>112</v>
      </c>
      <c r="D77" s="32" t="s">
        <v>32</v>
      </c>
      <c r="E77" s="33">
        <v>1</v>
      </c>
      <c r="F77" s="29"/>
      <c r="G77" s="42">
        <f>E77*F77</f>
        <v>0</v>
      </c>
    </row>
    <row r="78" spans="1:7" ht="21" customHeight="1" x14ac:dyDescent="0.3">
      <c r="A78" s="24" t="s">
        <v>378</v>
      </c>
      <c r="B78" s="26" t="s">
        <v>113</v>
      </c>
      <c r="C78" s="26" t="s">
        <v>114</v>
      </c>
      <c r="D78" s="32" t="s">
        <v>32</v>
      </c>
      <c r="E78" s="33">
        <v>1</v>
      </c>
      <c r="F78" s="34"/>
      <c r="G78" s="43">
        <f t="shared" ref="G78" si="43">E78*F78</f>
        <v>0</v>
      </c>
    </row>
    <row r="79" spans="1:7" x14ac:dyDescent="0.3">
      <c r="A79" s="86" t="s">
        <v>379</v>
      </c>
      <c r="B79" s="89" t="s">
        <v>27</v>
      </c>
      <c r="C79" s="89" t="s">
        <v>115</v>
      </c>
      <c r="D79" s="72" t="s">
        <v>29</v>
      </c>
      <c r="E79" s="73">
        <v>11</v>
      </c>
      <c r="F79" s="67"/>
      <c r="G79" s="68">
        <f t="shared" ref="G79" si="44">E79*F79</f>
        <v>0</v>
      </c>
    </row>
    <row r="80" spans="1:7" ht="45" customHeight="1" x14ac:dyDescent="0.3">
      <c r="A80" s="86" t="s">
        <v>380</v>
      </c>
      <c r="B80" s="89" t="s">
        <v>101</v>
      </c>
      <c r="C80" s="89" t="s">
        <v>116</v>
      </c>
      <c r="D80" s="72" t="s">
        <v>15</v>
      </c>
      <c r="E80" s="73">
        <v>3.05</v>
      </c>
      <c r="F80" s="67"/>
      <c r="G80" s="68">
        <f t="shared" ref="G80" si="45">E80*F80</f>
        <v>0</v>
      </c>
    </row>
    <row r="81" spans="1:7" ht="15" customHeight="1" x14ac:dyDescent="0.3">
      <c r="A81" s="102" t="s">
        <v>265</v>
      </c>
      <c r="B81" s="103"/>
      <c r="C81" s="127" t="s">
        <v>117</v>
      </c>
      <c r="D81" s="128"/>
      <c r="E81" s="113"/>
      <c r="F81" s="113"/>
      <c r="G81" s="108">
        <f>SUM(G82:G85)</f>
        <v>0</v>
      </c>
    </row>
    <row r="82" spans="1:7" ht="32.4" customHeight="1" x14ac:dyDescent="0.3">
      <c r="A82" s="24" t="s">
        <v>381</v>
      </c>
      <c r="B82" s="26" t="s">
        <v>118</v>
      </c>
      <c r="C82" s="26" t="s">
        <v>119</v>
      </c>
      <c r="D82" s="32" t="s">
        <v>15</v>
      </c>
      <c r="E82" s="28">
        <v>249.53299999999999</v>
      </c>
      <c r="F82" s="29"/>
      <c r="G82" s="42">
        <f>E82*F82</f>
        <v>0</v>
      </c>
    </row>
    <row r="83" spans="1:7" ht="184.5" customHeight="1" x14ac:dyDescent="0.3">
      <c r="A83" s="24" t="s">
        <v>382</v>
      </c>
      <c r="B83" s="26" t="s">
        <v>42</v>
      </c>
      <c r="C83" s="26" t="s">
        <v>120</v>
      </c>
      <c r="D83" s="32" t="s">
        <v>15</v>
      </c>
      <c r="E83" s="33">
        <v>249.53299999999999</v>
      </c>
      <c r="F83" s="34"/>
      <c r="G83" s="43">
        <f t="shared" ref="G83" si="46">E83*F83</f>
        <v>0</v>
      </c>
    </row>
    <row r="84" spans="1:7" ht="31.2" customHeight="1" x14ac:dyDescent="0.3">
      <c r="A84" s="24" t="s">
        <v>383</v>
      </c>
      <c r="B84" s="26" t="s">
        <v>42</v>
      </c>
      <c r="C84" s="26" t="s">
        <v>121</v>
      </c>
      <c r="D84" s="32" t="s">
        <v>15</v>
      </c>
      <c r="E84" s="33">
        <v>249.53299999999999</v>
      </c>
      <c r="F84" s="34"/>
      <c r="G84" s="43">
        <f t="shared" ref="G84" si="47">E84*F84</f>
        <v>0</v>
      </c>
    </row>
    <row r="85" spans="1:7" ht="41.4" customHeight="1" x14ac:dyDescent="0.3">
      <c r="A85" s="24" t="s">
        <v>384</v>
      </c>
      <c r="B85" s="26" t="s">
        <v>122</v>
      </c>
      <c r="C85" s="26" t="s">
        <v>123</v>
      </c>
      <c r="D85" s="32" t="s">
        <v>15</v>
      </c>
      <c r="E85" s="33">
        <v>249.53299999999999</v>
      </c>
      <c r="F85" s="34"/>
      <c r="G85" s="43">
        <f t="shared" ref="G85" si="48">E85*F85</f>
        <v>0</v>
      </c>
    </row>
    <row r="86" spans="1:7" x14ac:dyDescent="0.3">
      <c r="A86" s="57" t="s">
        <v>266</v>
      </c>
      <c r="B86" s="58"/>
      <c r="C86" s="59" t="s">
        <v>124</v>
      </c>
      <c r="D86" s="60"/>
      <c r="E86" s="61"/>
      <c r="F86" s="62"/>
      <c r="G86" s="63">
        <f>SUM(G87:G90)</f>
        <v>0</v>
      </c>
    </row>
    <row r="87" spans="1:7" ht="47.4" customHeight="1" x14ac:dyDescent="0.3">
      <c r="A87" s="24" t="s">
        <v>385</v>
      </c>
      <c r="B87" s="26" t="s">
        <v>42</v>
      </c>
      <c r="C87" s="26" t="s">
        <v>125</v>
      </c>
      <c r="D87" s="27" t="s">
        <v>15</v>
      </c>
      <c r="E87" s="28">
        <v>115</v>
      </c>
      <c r="F87" s="29"/>
      <c r="G87" s="42">
        <f>E87*F87</f>
        <v>0</v>
      </c>
    </row>
    <row r="88" spans="1:7" ht="33.6" customHeight="1" x14ac:dyDescent="0.3">
      <c r="A88" s="24" t="s">
        <v>386</v>
      </c>
      <c r="B88" s="26" t="s">
        <v>42</v>
      </c>
      <c r="C88" s="26" t="s">
        <v>126</v>
      </c>
      <c r="D88" s="32" t="s">
        <v>15</v>
      </c>
      <c r="E88" s="33">
        <v>115</v>
      </c>
      <c r="F88" s="34"/>
      <c r="G88" s="43">
        <f t="shared" ref="G88" si="49">E88*F88</f>
        <v>0</v>
      </c>
    </row>
    <row r="89" spans="1:7" ht="30.6" customHeight="1" x14ac:dyDescent="0.3">
      <c r="A89" s="86" t="s">
        <v>387</v>
      </c>
      <c r="B89" s="89" t="s">
        <v>42</v>
      </c>
      <c r="C89" s="89" t="s">
        <v>127</v>
      </c>
      <c r="D89" s="72" t="s">
        <v>15</v>
      </c>
      <c r="E89" s="73">
        <v>115</v>
      </c>
      <c r="F89" s="67"/>
      <c r="G89" s="68">
        <f t="shared" ref="G89" si="50">E89*F89</f>
        <v>0</v>
      </c>
    </row>
    <row r="90" spans="1:7" ht="27" customHeight="1" x14ac:dyDescent="0.3">
      <c r="A90" s="86" t="s">
        <v>388</v>
      </c>
      <c r="B90" s="89" t="s">
        <v>42</v>
      </c>
      <c r="C90" s="89" t="s">
        <v>128</v>
      </c>
      <c r="D90" s="72" t="s">
        <v>15</v>
      </c>
      <c r="E90" s="73">
        <v>115</v>
      </c>
      <c r="F90" s="67"/>
      <c r="G90" s="68">
        <f t="shared" ref="G90" si="51">E90*F90</f>
        <v>0</v>
      </c>
    </row>
    <row r="91" spans="1:7" ht="15" customHeight="1" x14ac:dyDescent="0.3">
      <c r="A91" s="102" t="s">
        <v>267</v>
      </c>
      <c r="B91" s="103"/>
      <c r="C91" s="127" t="s">
        <v>129</v>
      </c>
      <c r="D91" s="128"/>
      <c r="E91" s="128"/>
      <c r="F91" s="113"/>
      <c r="G91" s="108">
        <f>SUM(G92:G93)</f>
        <v>0</v>
      </c>
    </row>
    <row r="92" spans="1:7" ht="31.8" customHeight="1" x14ac:dyDescent="0.3">
      <c r="A92" s="24" t="s">
        <v>389</v>
      </c>
      <c r="B92" s="26" t="s">
        <v>130</v>
      </c>
      <c r="C92" s="26" t="s">
        <v>131</v>
      </c>
      <c r="D92" s="32" t="s">
        <v>15</v>
      </c>
      <c r="E92" s="33">
        <v>115</v>
      </c>
      <c r="F92" s="29"/>
      <c r="G92" s="42">
        <f>E92*F92</f>
        <v>0</v>
      </c>
    </row>
    <row r="93" spans="1:7" ht="121.5" customHeight="1" x14ac:dyDescent="0.3">
      <c r="A93" s="24" t="s">
        <v>390</v>
      </c>
      <c r="B93" s="26" t="s">
        <v>132</v>
      </c>
      <c r="C93" s="26" t="s">
        <v>133</v>
      </c>
      <c r="D93" s="32" t="s">
        <v>29</v>
      </c>
      <c r="E93" s="33">
        <v>115</v>
      </c>
      <c r="F93" s="34"/>
      <c r="G93" s="43">
        <f>E93*F93</f>
        <v>0</v>
      </c>
    </row>
    <row r="94" spans="1:7" ht="30.6" customHeight="1" x14ac:dyDescent="0.3">
      <c r="A94" s="57" t="s">
        <v>268</v>
      </c>
      <c r="B94" s="58"/>
      <c r="C94" s="118" t="s">
        <v>134</v>
      </c>
      <c r="D94" s="119"/>
      <c r="E94" s="119"/>
      <c r="F94" s="64"/>
      <c r="G94" s="63">
        <f>SUM(G95)</f>
        <v>0</v>
      </c>
    </row>
    <row r="95" spans="1:7" ht="73.2" customHeight="1" x14ac:dyDescent="0.3">
      <c r="A95" s="24" t="s">
        <v>391</v>
      </c>
      <c r="B95" s="26" t="s">
        <v>135</v>
      </c>
      <c r="C95" s="26" t="s">
        <v>136</v>
      </c>
      <c r="D95" s="32" t="s">
        <v>15</v>
      </c>
      <c r="E95" s="33">
        <v>249.53299999999999</v>
      </c>
      <c r="F95" s="29"/>
      <c r="G95" s="42">
        <f>E95*F95</f>
        <v>0</v>
      </c>
    </row>
    <row r="96" spans="1:7" ht="15" customHeight="1" x14ac:dyDescent="0.3">
      <c r="A96" s="57" t="s">
        <v>293</v>
      </c>
      <c r="B96" s="58"/>
      <c r="C96" s="118" t="s">
        <v>294</v>
      </c>
      <c r="D96" s="119"/>
      <c r="E96" s="119"/>
      <c r="F96" s="64"/>
      <c r="G96" s="63">
        <f>SUM(G97:G99)</f>
        <v>0</v>
      </c>
    </row>
    <row r="97" spans="1:7" ht="27.6" customHeight="1" x14ac:dyDescent="0.3">
      <c r="A97" s="30" t="s">
        <v>392</v>
      </c>
      <c r="B97" s="31" t="s">
        <v>42</v>
      </c>
      <c r="C97" s="71" t="s">
        <v>295</v>
      </c>
      <c r="D97" s="72" t="s">
        <v>198</v>
      </c>
      <c r="E97" s="73">
        <v>1</v>
      </c>
      <c r="F97" s="67"/>
      <c r="G97" s="68"/>
    </row>
    <row r="98" spans="1:7" ht="42" customHeight="1" x14ac:dyDescent="0.3">
      <c r="A98" s="30" t="s">
        <v>393</v>
      </c>
      <c r="B98" s="31" t="s">
        <v>42</v>
      </c>
      <c r="C98" s="71" t="s">
        <v>296</v>
      </c>
      <c r="D98" s="72" t="s">
        <v>198</v>
      </c>
      <c r="E98" s="73">
        <v>1</v>
      </c>
      <c r="F98" s="67"/>
      <c r="G98" s="68"/>
    </row>
    <row r="99" spans="1:7" ht="24.6" customHeight="1" x14ac:dyDescent="0.3">
      <c r="A99" s="30" t="s">
        <v>394</v>
      </c>
      <c r="B99" s="31" t="s">
        <v>42</v>
      </c>
      <c r="C99" s="71" t="s">
        <v>297</v>
      </c>
      <c r="D99" s="72" t="s">
        <v>198</v>
      </c>
      <c r="E99" s="73">
        <v>4</v>
      </c>
      <c r="F99" s="67"/>
      <c r="G99" s="68"/>
    </row>
    <row r="100" spans="1:7" ht="15" customHeight="1" x14ac:dyDescent="0.3">
      <c r="A100" s="57" t="s">
        <v>298</v>
      </c>
      <c r="B100" s="58"/>
      <c r="C100" s="118" t="s">
        <v>299</v>
      </c>
      <c r="D100" s="119"/>
      <c r="E100" s="119"/>
      <c r="F100" s="64"/>
      <c r="G100" s="63">
        <f>SUM(G101)</f>
        <v>0</v>
      </c>
    </row>
    <row r="101" spans="1:7" ht="45" customHeight="1" x14ac:dyDescent="0.3">
      <c r="A101" s="90" t="s">
        <v>395</v>
      </c>
      <c r="B101" s="91" t="s">
        <v>42</v>
      </c>
      <c r="C101" s="94" t="s">
        <v>300</v>
      </c>
      <c r="D101" s="98" t="s">
        <v>198</v>
      </c>
      <c r="E101" s="99">
        <v>1</v>
      </c>
      <c r="F101" s="100"/>
      <c r="G101" s="101"/>
    </row>
    <row r="102" spans="1:7" x14ac:dyDescent="0.3">
      <c r="A102" s="109" t="s">
        <v>269</v>
      </c>
      <c r="B102" s="110"/>
      <c r="C102" s="50" t="s">
        <v>137</v>
      </c>
      <c r="D102" s="53"/>
      <c r="E102" s="54"/>
      <c r="F102" s="55"/>
      <c r="G102" s="51">
        <f>G103+G106+G115+G118+G123+G129+G138+G143</f>
        <v>0</v>
      </c>
    </row>
    <row r="103" spans="1:7" x14ac:dyDescent="0.3">
      <c r="A103" s="114" t="s">
        <v>270</v>
      </c>
      <c r="B103" s="115"/>
      <c r="C103" s="64" t="s">
        <v>138</v>
      </c>
      <c r="D103" s="60"/>
      <c r="E103" s="61"/>
      <c r="F103" s="62"/>
      <c r="G103" s="63">
        <f>SUM(G104:G105)</f>
        <v>0</v>
      </c>
    </row>
    <row r="104" spans="1:7" x14ac:dyDescent="0.3">
      <c r="A104" s="90" t="s">
        <v>396</v>
      </c>
      <c r="B104" s="91" t="s">
        <v>139</v>
      </c>
      <c r="C104" s="91" t="s">
        <v>140</v>
      </c>
      <c r="D104" s="27" t="s">
        <v>15</v>
      </c>
      <c r="E104" s="28">
        <v>271.64999999999998</v>
      </c>
      <c r="F104" s="29"/>
      <c r="G104" s="42">
        <f>E104*F104</f>
        <v>0</v>
      </c>
    </row>
    <row r="105" spans="1:7" ht="15.6" customHeight="1" x14ac:dyDescent="0.3">
      <c r="A105" s="24" t="s">
        <v>397</v>
      </c>
      <c r="B105" s="26" t="s">
        <v>130</v>
      </c>
      <c r="C105" s="26" t="s">
        <v>141</v>
      </c>
      <c r="D105" s="32" t="s">
        <v>15</v>
      </c>
      <c r="E105" s="33">
        <v>271.64999999999998</v>
      </c>
      <c r="F105" s="34"/>
      <c r="G105" s="43">
        <f>E105*F105</f>
        <v>0</v>
      </c>
    </row>
    <row r="106" spans="1:7" ht="15" customHeight="1" x14ac:dyDescent="0.3">
      <c r="A106" s="57" t="s">
        <v>271</v>
      </c>
      <c r="B106" s="58"/>
      <c r="C106" s="118" t="s">
        <v>142</v>
      </c>
      <c r="D106" s="119"/>
      <c r="E106" s="119"/>
      <c r="F106" s="64"/>
      <c r="G106" s="63">
        <f>SUM(G107:G114)</f>
        <v>0</v>
      </c>
    </row>
    <row r="107" spans="1:7" ht="32.4" customHeight="1" x14ac:dyDescent="0.3">
      <c r="A107" s="24" t="s">
        <v>398</v>
      </c>
      <c r="B107" s="26" t="s">
        <v>143</v>
      </c>
      <c r="C107" s="26" t="s">
        <v>144</v>
      </c>
      <c r="D107" s="32" t="s">
        <v>29</v>
      </c>
      <c r="E107" s="33">
        <v>414.45</v>
      </c>
      <c r="F107" s="29"/>
      <c r="G107" s="42">
        <f>E107*F107</f>
        <v>0</v>
      </c>
    </row>
    <row r="108" spans="1:7" ht="30" customHeight="1" x14ac:dyDescent="0.3">
      <c r="A108" s="24" t="s">
        <v>399</v>
      </c>
      <c r="B108" s="26" t="s">
        <v>145</v>
      </c>
      <c r="C108" s="26" t="s">
        <v>146</v>
      </c>
      <c r="D108" s="32" t="s">
        <v>29</v>
      </c>
      <c r="E108" s="33">
        <v>142.80000000000001</v>
      </c>
      <c r="F108" s="34"/>
      <c r="G108" s="43">
        <f t="shared" ref="G108" si="52">E108*F108</f>
        <v>0</v>
      </c>
    </row>
    <row r="109" spans="1:7" ht="28.8" customHeight="1" x14ac:dyDescent="0.3">
      <c r="A109" s="24" t="s">
        <v>400</v>
      </c>
      <c r="B109" s="26" t="s">
        <v>147</v>
      </c>
      <c r="C109" s="26" t="s">
        <v>148</v>
      </c>
      <c r="D109" s="32" t="s">
        <v>29</v>
      </c>
      <c r="E109" s="33">
        <v>414.45</v>
      </c>
      <c r="F109" s="34"/>
      <c r="G109" s="43">
        <f t="shared" ref="G109" si="53">E109*F109</f>
        <v>0</v>
      </c>
    </row>
    <row r="110" spans="1:7" ht="27" customHeight="1" x14ac:dyDescent="0.3">
      <c r="A110" s="24" t="s">
        <v>401</v>
      </c>
      <c r="B110" s="26" t="s">
        <v>149</v>
      </c>
      <c r="C110" s="26" t="s">
        <v>150</v>
      </c>
      <c r="D110" s="32" t="s">
        <v>29</v>
      </c>
      <c r="E110" s="33">
        <v>142.80000000000001</v>
      </c>
      <c r="F110" s="34"/>
      <c r="G110" s="43">
        <f t="shared" ref="G110" si="54">E110*F110</f>
        <v>0</v>
      </c>
    </row>
    <row r="111" spans="1:7" ht="44.4" customHeight="1" x14ac:dyDescent="0.3">
      <c r="A111" s="24" t="s">
        <v>402</v>
      </c>
      <c r="B111" s="26" t="s">
        <v>151</v>
      </c>
      <c r="C111" s="26" t="s">
        <v>152</v>
      </c>
      <c r="D111" s="32" t="s">
        <v>29</v>
      </c>
      <c r="E111" s="33">
        <v>414.45</v>
      </c>
      <c r="F111" s="34"/>
      <c r="G111" s="43">
        <f t="shared" ref="G111" si="55">E111*F111</f>
        <v>0</v>
      </c>
    </row>
    <row r="112" spans="1:7" ht="41.4" customHeight="1" x14ac:dyDescent="0.3">
      <c r="A112" s="24" t="s">
        <v>403</v>
      </c>
      <c r="B112" s="26" t="s">
        <v>153</v>
      </c>
      <c r="C112" s="26" t="s">
        <v>154</v>
      </c>
      <c r="D112" s="32" t="s">
        <v>29</v>
      </c>
      <c r="E112" s="33">
        <v>142.80000000000001</v>
      </c>
      <c r="F112" s="34"/>
      <c r="G112" s="43">
        <f t="shared" ref="G112" si="56">E112*F112</f>
        <v>0</v>
      </c>
    </row>
    <row r="113" spans="1:7" ht="33.6" customHeight="1" x14ac:dyDescent="0.3">
      <c r="A113" s="24" t="s">
        <v>404</v>
      </c>
      <c r="B113" s="26" t="s">
        <v>85</v>
      </c>
      <c r="C113" s="26" t="s">
        <v>155</v>
      </c>
      <c r="D113" s="32" t="s">
        <v>15</v>
      </c>
      <c r="E113" s="33">
        <v>97.385000000000005</v>
      </c>
      <c r="F113" s="34"/>
      <c r="G113" s="43">
        <f t="shared" ref="G113" si="57">E113*F113</f>
        <v>0</v>
      </c>
    </row>
    <row r="114" spans="1:7" ht="33.6" customHeight="1" x14ac:dyDescent="0.3">
      <c r="A114" s="24" t="s">
        <v>405</v>
      </c>
      <c r="B114" s="26" t="s">
        <v>42</v>
      </c>
      <c r="C114" s="26" t="s">
        <v>156</v>
      </c>
      <c r="D114" s="32" t="s">
        <v>15</v>
      </c>
      <c r="E114" s="33">
        <v>52.575000000000003</v>
      </c>
      <c r="F114" s="34"/>
      <c r="G114" s="43">
        <f t="shared" ref="G114" si="58">E114*F114</f>
        <v>0</v>
      </c>
    </row>
    <row r="115" spans="1:7" ht="15" customHeight="1" x14ac:dyDescent="0.3">
      <c r="A115" s="57" t="s">
        <v>272</v>
      </c>
      <c r="B115" s="58"/>
      <c r="C115" s="118" t="s">
        <v>157</v>
      </c>
      <c r="D115" s="129"/>
      <c r="E115" s="64"/>
      <c r="F115" s="64"/>
      <c r="G115" s="63">
        <f>SUM(G116:G117)</f>
        <v>0</v>
      </c>
    </row>
    <row r="116" spans="1:7" ht="33" customHeight="1" x14ac:dyDescent="0.3">
      <c r="A116" s="24" t="s">
        <v>406</v>
      </c>
      <c r="B116" s="26" t="s">
        <v>85</v>
      </c>
      <c r="C116" s="26" t="s">
        <v>155</v>
      </c>
      <c r="D116" s="32" t="s">
        <v>15</v>
      </c>
      <c r="E116" s="28">
        <v>414.45</v>
      </c>
      <c r="F116" s="29"/>
      <c r="G116" s="42">
        <f>E116*F116</f>
        <v>0</v>
      </c>
    </row>
    <row r="117" spans="1:7" ht="30.6" customHeight="1" x14ac:dyDescent="0.3">
      <c r="A117" s="24" t="s">
        <v>407</v>
      </c>
      <c r="B117" s="26" t="s">
        <v>42</v>
      </c>
      <c r="C117" s="26" t="s">
        <v>158</v>
      </c>
      <c r="D117" s="32" t="s">
        <v>15</v>
      </c>
      <c r="E117" s="33">
        <v>414.45</v>
      </c>
      <c r="F117" s="34"/>
      <c r="G117" s="43">
        <f>E117*F117</f>
        <v>0</v>
      </c>
    </row>
    <row r="118" spans="1:7" ht="15" customHeight="1" x14ac:dyDescent="0.3">
      <c r="A118" s="95" t="s">
        <v>273</v>
      </c>
      <c r="B118" s="77"/>
      <c r="C118" s="130" t="s">
        <v>159</v>
      </c>
      <c r="D118" s="131"/>
      <c r="E118" s="96"/>
      <c r="F118" s="96"/>
      <c r="G118" s="97">
        <f>SUM(G119:G122)</f>
        <v>0</v>
      </c>
    </row>
    <row r="119" spans="1:7" ht="33.6" customHeight="1" x14ac:dyDescent="0.3">
      <c r="A119" s="86" t="s">
        <v>408</v>
      </c>
      <c r="B119" s="89" t="s">
        <v>160</v>
      </c>
      <c r="C119" s="89" t="s">
        <v>161</v>
      </c>
      <c r="D119" s="72" t="s">
        <v>15</v>
      </c>
      <c r="E119" s="73">
        <v>249.53299999999999</v>
      </c>
      <c r="F119" s="67"/>
      <c r="G119" s="68">
        <f>E119*F119</f>
        <v>0</v>
      </c>
    </row>
    <row r="120" spans="1:7" ht="42" customHeight="1" x14ac:dyDescent="0.3">
      <c r="A120" s="86" t="s">
        <v>409</v>
      </c>
      <c r="B120" s="89" t="s">
        <v>162</v>
      </c>
      <c r="C120" s="89" t="s">
        <v>163</v>
      </c>
      <c r="D120" s="72" t="s">
        <v>15</v>
      </c>
      <c r="E120" s="73">
        <v>249.53299999999999</v>
      </c>
      <c r="F120" s="67"/>
      <c r="G120" s="68">
        <f t="shared" ref="G120" si="59">E120*F120</f>
        <v>0</v>
      </c>
    </row>
    <row r="121" spans="1:7" x14ac:dyDescent="0.3">
      <c r="A121" s="90" t="s">
        <v>410</v>
      </c>
      <c r="B121" s="91" t="s">
        <v>164</v>
      </c>
      <c r="C121" s="91" t="s">
        <v>165</v>
      </c>
      <c r="D121" s="27" t="s">
        <v>15</v>
      </c>
      <c r="E121" s="28">
        <v>249.53299999999999</v>
      </c>
      <c r="F121" s="29"/>
      <c r="G121" s="42">
        <f t="shared" ref="G121" si="60">E121*F121</f>
        <v>0</v>
      </c>
    </row>
    <row r="122" spans="1:7" ht="15" customHeight="1" x14ac:dyDescent="0.3">
      <c r="A122" s="24" t="s">
        <v>411</v>
      </c>
      <c r="B122" s="26" t="s">
        <v>166</v>
      </c>
      <c r="C122" s="26" t="s">
        <v>167</v>
      </c>
      <c r="D122" s="32" t="s">
        <v>15</v>
      </c>
      <c r="E122" s="69">
        <v>249.53299999999999</v>
      </c>
      <c r="F122" s="67"/>
      <c r="G122" s="68">
        <f t="shared" ref="G122" si="61">E122*F122</f>
        <v>0</v>
      </c>
    </row>
    <row r="123" spans="1:7" ht="24.75" customHeight="1" x14ac:dyDescent="0.3">
      <c r="A123" s="57" t="s">
        <v>274</v>
      </c>
      <c r="B123" s="58"/>
      <c r="C123" s="118" t="s">
        <v>168</v>
      </c>
      <c r="D123" s="119"/>
      <c r="E123" s="119"/>
      <c r="F123" s="64"/>
      <c r="G123" s="63">
        <f>SUM(G124:G128)</f>
        <v>0</v>
      </c>
    </row>
    <row r="124" spans="1:7" ht="45" customHeight="1" x14ac:dyDescent="0.3">
      <c r="A124" s="24" t="s">
        <v>412</v>
      </c>
      <c r="B124" s="26" t="s">
        <v>169</v>
      </c>
      <c r="C124" s="26" t="s">
        <v>170</v>
      </c>
      <c r="D124" s="32" t="s">
        <v>39</v>
      </c>
      <c r="E124" s="33">
        <v>0.33700000000000002</v>
      </c>
      <c r="F124" s="29"/>
      <c r="G124" s="42">
        <f>E124*F124</f>
        <v>0</v>
      </c>
    </row>
    <row r="125" spans="1:7" ht="30.6" customHeight="1" x14ac:dyDescent="0.3">
      <c r="A125" s="24" t="s">
        <v>413</v>
      </c>
      <c r="B125" s="26" t="s">
        <v>171</v>
      </c>
      <c r="C125" s="26" t="s">
        <v>172</v>
      </c>
      <c r="D125" s="32" t="s">
        <v>29</v>
      </c>
      <c r="E125" s="33">
        <v>10.199999999999999</v>
      </c>
      <c r="F125" s="34"/>
      <c r="G125" s="43">
        <f t="shared" ref="G125" si="62">E125*F125</f>
        <v>0</v>
      </c>
    </row>
    <row r="126" spans="1:7" ht="45.6" customHeight="1" x14ac:dyDescent="0.3">
      <c r="A126" s="24" t="s">
        <v>414</v>
      </c>
      <c r="B126" s="26" t="s">
        <v>173</v>
      </c>
      <c r="C126" s="26" t="s">
        <v>174</v>
      </c>
      <c r="D126" s="32" t="s">
        <v>15</v>
      </c>
      <c r="E126" s="33">
        <v>9.9440000000000008</v>
      </c>
      <c r="F126" s="34"/>
      <c r="G126" s="43">
        <f t="shared" ref="G126" si="63">E126*F126</f>
        <v>0</v>
      </c>
    </row>
    <row r="127" spans="1:7" ht="31.2" customHeight="1" x14ac:dyDescent="0.3">
      <c r="A127" s="24" t="s">
        <v>415</v>
      </c>
      <c r="B127" s="26" t="s">
        <v>175</v>
      </c>
      <c r="C127" s="26" t="s">
        <v>176</v>
      </c>
      <c r="D127" s="32" t="s">
        <v>15</v>
      </c>
      <c r="E127" s="33">
        <v>9.9440000000000008</v>
      </c>
      <c r="F127" s="34"/>
      <c r="G127" s="43">
        <f t="shared" ref="G127" si="64">E127*F127</f>
        <v>0</v>
      </c>
    </row>
    <row r="128" spans="1:7" ht="42.6" customHeight="1" x14ac:dyDescent="0.3">
      <c r="A128" s="24" t="s">
        <v>416</v>
      </c>
      <c r="B128" s="25" t="s">
        <v>177</v>
      </c>
      <c r="C128" s="26" t="s">
        <v>178</v>
      </c>
      <c r="D128" s="32" t="s">
        <v>15</v>
      </c>
      <c r="E128" s="33">
        <v>9.9440000000000008</v>
      </c>
      <c r="F128" s="34"/>
      <c r="G128" s="43">
        <f t="shared" ref="G128" si="65">E128*F128</f>
        <v>0</v>
      </c>
    </row>
    <row r="129" spans="1:7" x14ac:dyDescent="0.3">
      <c r="A129" s="57" t="s">
        <v>275</v>
      </c>
      <c r="B129" s="58"/>
      <c r="C129" s="59" t="s">
        <v>179</v>
      </c>
      <c r="D129" s="60"/>
      <c r="E129" s="61"/>
      <c r="F129" s="62"/>
      <c r="G129" s="63">
        <f>SUM(G130:G137)</f>
        <v>0</v>
      </c>
    </row>
    <row r="130" spans="1:7" x14ac:dyDescent="0.3">
      <c r="A130" s="24" t="s">
        <v>417</v>
      </c>
      <c r="B130" s="26" t="s">
        <v>180</v>
      </c>
      <c r="C130" s="26" t="s">
        <v>181</v>
      </c>
      <c r="D130" s="27" t="s">
        <v>39</v>
      </c>
      <c r="E130" s="28">
        <v>5.46</v>
      </c>
      <c r="F130" s="29"/>
      <c r="G130" s="42">
        <f>E130*F130</f>
        <v>0</v>
      </c>
    </row>
    <row r="131" spans="1:7" ht="31.2" customHeight="1" x14ac:dyDescent="0.3">
      <c r="A131" s="24" t="s">
        <v>418</v>
      </c>
      <c r="B131" s="26" t="s">
        <v>182</v>
      </c>
      <c r="C131" s="26" t="s">
        <v>183</v>
      </c>
      <c r="D131" s="32" t="s">
        <v>32</v>
      </c>
      <c r="E131" s="33">
        <v>10</v>
      </c>
      <c r="F131" s="34"/>
      <c r="G131" s="43">
        <f t="shared" ref="G131" si="66">E131*F131</f>
        <v>0</v>
      </c>
    </row>
    <row r="132" spans="1:7" ht="29.4" customHeight="1" x14ac:dyDescent="0.3">
      <c r="A132" s="24" t="s">
        <v>419</v>
      </c>
      <c r="B132" s="26" t="s">
        <v>55</v>
      </c>
      <c r="C132" s="26" t="s">
        <v>56</v>
      </c>
      <c r="D132" s="32" t="s">
        <v>29</v>
      </c>
      <c r="E132" s="33">
        <v>52</v>
      </c>
      <c r="F132" s="34"/>
      <c r="G132" s="43">
        <f t="shared" ref="G132" si="67">E132*F132</f>
        <v>0</v>
      </c>
    </row>
    <row r="133" spans="1:7" ht="28.8" customHeight="1" x14ac:dyDescent="0.3">
      <c r="A133" s="24" t="s">
        <v>420</v>
      </c>
      <c r="B133" s="26" t="s">
        <v>37</v>
      </c>
      <c r="C133" s="26" t="s">
        <v>38</v>
      </c>
      <c r="D133" s="32" t="s">
        <v>39</v>
      </c>
      <c r="E133" s="33">
        <v>5.7729999999999997</v>
      </c>
      <c r="F133" s="34"/>
      <c r="G133" s="43">
        <f t="shared" ref="G133" si="68">E133*F133</f>
        <v>0</v>
      </c>
    </row>
    <row r="134" spans="1:7" ht="39.6" customHeight="1" x14ac:dyDescent="0.3">
      <c r="A134" s="24" t="s">
        <v>421</v>
      </c>
      <c r="B134" s="26" t="s">
        <v>40</v>
      </c>
      <c r="C134" s="26" t="s">
        <v>41</v>
      </c>
      <c r="D134" s="32" t="s">
        <v>39</v>
      </c>
      <c r="E134" s="33">
        <v>5.7729999999999997</v>
      </c>
      <c r="F134" s="34"/>
      <c r="G134" s="43">
        <f t="shared" ref="G134" si="69">E134*F134</f>
        <v>0</v>
      </c>
    </row>
    <row r="135" spans="1:7" x14ac:dyDescent="0.3">
      <c r="A135" s="24" t="s">
        <v>422</v>
      </c>
      <c r="B135" s="26" t="s">
        <v>42</v>
      </c>
      <c r="C135" s="26" t="s">
        <v>184</v>
      </c>
      <c r="D135" s="32" t="s">
        <v>39</v>
      </c>
      <c r="E135" s="33">
        <v>5.7729999999999997</v>
      </c>
      <c r="F135" s="34"/>
      <c r="G135" s="43">
        <f t="shared" ref="G135" si="70">E135*F135</f>
        <v>0</v>
      </c>
    </row>
    <row r="136" spans="1:7" ht="16.5" customHeight="1" x14ac:dyDescent="0.3">
      <c r="A136" s="86" t="s">
        <v>423</v>
      </c>
      <c r="B136" s="89" t="s">
        <v>185</v>
      </c>
      <c r="C136" s="89" t="s">
        <v>186</v>
      </c>
      <c r="D136" s="72" t="s">
        <v>29</v>
      </c>
      <c r="E136" s="73">
        <v>52</v>
      </c>
      <c r="F136" s="67"/>
      <c r="G136" s="68">
        <f t="shared" ref="G136" si="71">E136*F136</f>
        <v>0</v>
      </c>
    </row>
    <row r="137" spans="1:7" ht="38.4" customHeight="1" x14ac:dyDescent="0.3">
      <c r="A137" s="86" t="s">
        <v>424</v>
      </c>
      <c r="B137" s="89" t="s">
        <v>187</v>
      </c>
      <c r="C137" s="89" t="s">
        <v>188</v>
      </c>
      <c r="D137" s="72" t="s">
        <v>32</v>
      </c>
      <c r="E137" s="73">
        <v>10</v>
      </c>
      <c r="F137" s="67"/>
      <c r="G137" s="68">
        <f t="shared" ref="G137" si="72">E137*F137</f>
        <v>0</v>
      </c>
    </row>
    <row r="138" spans="1:7" x14ac:dyDescent="0.3">
      <c r="A138" s="102" t="s">
        <v>276</v>
      </c>
      <c r="B138" s="103"/>
      <c r="C138" s="104" t="s">
        <v>189</v>
      </c>
      <c r="D138" s="105"/>
      <c r="E138" s="106"/>
      <c r="F138" s="107"/>
      <c r="G138" s="108">
        <f>SUM(G139:G142)</f>
        <v>0</v>
      </c>
    </row>
    <row r="139" spans="1:7" x14ac:dyDescent="0.3">
      <c r="A139" s="24" t="s">
        <v>425</v>
      </c>
      <c r="B139" s="26" t="s">
        <v>190</v>
      </c>
      <c r="C139" s="70" t="s">
        <v>191</v>
      </c>
      <c r="D139" s="72" t="s">
        <v>29</v>
      </c>
      <c r="E139" s="73">
        <v>215.7</v>
      </c>
      <c r="F139" s="67"/>
      <c r="G139" s="68">
        <f>E139*F139</f>
        <v>0</v>
      </c>
    </row>
    <row r="140" spans="1:7" x14ac:dyDescent="0.3">
      <c r="A140" s="24" t="s">
        <v>426</v>
      </c>
      <c r="B140" s="26" t="s">
        <v>192</v>
      </c>
      <c r="C140" s="26" t="s">
        <v>193</v>
      </c>
      <c r="D140" s="27" t="s">
        <v>29</v>
      </c>
      <c r="E140" s="28">
        <v>215.7</v>
      </c>
      <c r="F140" s="29"/>
      <c r="G140" s="42">
        <f t="shared" ref="G140" si="73">E140*F140</f>
        <v>0</v>
      </c>
    </row>
    <row r="141" spans="1:7" x14ac:dyDescent="0.3">
      <c r="A141" s="24" t="s">
        <v>427</v>
      </c>
      <c r="B141" s="26" t="s">
        <v>46</v>
      </c>
      <c r="C141" s="26" t="s">
        <v>194</v>
      </c>
      <c r="D141" s="32" t="s">
        <v>15</v>
      </c>
      <c r="E141" s="33">
        <v>215.7</v>
      </c>
      <c r="F141" s="34"/>
      <c r="G141" s="43">
        <f t="shared" ref="G141" si="74">E141*F141</f>
        <v>0</v>
      </c>
    </row>
    <row r="142" spans="1:7" ht="15.6" customHeight="1" x14ac:dyDescent="0.3">
      <c r="A142" s="24" t="s">
        <v>428</v>
      </c>
      <c r="B142" s="26" t="s">
        <v>42</v>
      </c>
      <c r="C142" s="26" t="s">
        <v>195</v>
      </c>
      <c r="D142" s="32" t="s">
        <v>15</v>
      </c>
      <c r="E142" s="33">
        <v>48.75</v>
      </c>
      <c r="F142" s="34"/>
      <c r="G142" s="43">
        <f t="shared" ref="G142" si="75">E142*F142</f>
        <v>0</v>
      </c>
    </row>
    <row r="143" spans="1:7" x14ac:dyDescent="0.3">
      <c r="A143" s="57" t="s">
        <v>301</v>
      </c>
      <c r="B143" s="77"/>
      <c r="C143" s="78" t="s">
        <v>302</v>
      </c>
      <c r="D143" s="79"/>
      <c r="E143" s="61"/>
      <c r="F143" s="62"/>
      <c r="G143" s="74">
        <f>SUM(G144:G155)</f>
        <v>0</v>
      </c>
    </row>
    <row r="144" spans="1:7" x14ac:dyDescent="0.3">
      <c r="A144" s="76" t="s">
        <v>303</v>
      </c>
      <c r="B144" s="81" t="s">
        <v>16</v>
      </c>
      <c r="C144" s="81" t="s">
        <v>17</v>
      </c>
      <c r="D144" s="72" t="s">
        <v>15</v>
      </c>
      <c r="E144" s="73">
        <v>4</v>
      </c>
      <c r="F144" s="67"/>
      <c r="G144" s="68"/>
    </row>
    <row r="145" spans="1:7" ht="28.2" customHeight="1" x14ac:dyDescent="0.3">
      <c r="A145" s="76" t="s">
        <v>304</v>
      </c>
      <c r="B145" s="81" t="s">
        <v>18</v>
      </c>
      <c r="C145" s="81" t="s">
        <v>19</v>
      </c>
      <c r="D145" s="72" t="s">
        <v>15</v>
      </c>
      <c r="E145" s="73">
        <v>4</v>
      </c>
      <c r="F145" s="67"/>
      <c r="G145" s="68"/>
    </row>
    <row r="146" spans="1:7" ht="28.2" customHeight="1" x14ac:dyDescent="0.3">
      <c r="A146" s="76" t="s">
        <v>305</v>
      </c>
      <c r="B146" s="82" t="s">
        <v>37</v>
      </c>
      <c r="C146" s="82" t="s">
        <v>38</v>
      </c>
      <c r="D146" s="83" t="s">
        <v>39</v>
      </c>
      <c r="E146" s="73">
        <v>1.2</v>
      </c>
      <c r="F146" s="67"/>
      <c r="G146" s="68"/>
    </row>
    <row r="147" spans="1:7" ht="27.6" customHeight="1" x14ac:dyDescent="0.3">
      <c r="A147" s="76" t="s">
        <v>306</v>
      </c>
      <c r="B147" s="75" t="s">
        <v>40</v>
      </c>
      <c r="C147" s="75" t="s">
        <v>41</v>
      </c>
      <c r="D147" s="84" t="s">
        <v>39</v>
      </c>
      <c r="E147" s="73">
        <v>1.2</v>
      </c>
      <c r="F147" s="67"/>
      <c r="G147" s="68"/>
    </row>
    <row r="148" spans="1:7" x14ac:dyDescent="0.3">
      <c r="A148" s="76" t="s">
        <v>307</v>
      </c>
      <c r="B148" s="81" t="s">
        <v>42</v>
      </c>
      <c r="C148" s="81" t="s">
        <v>184</v>
      </c>
      <c r="D148" s="72" t="s">
        <v>39</v>
      </c>
      <c r="E148" s="73">
        <v>1.2</v>
      </c>
      <c r="F148" s="67"/>
      <c r="G148" s="68"/>
    </row>
    <row r="149" spans="1:7" x14ac:dyDescent="0.3">
      <c r="A149" s="76" t="s">
        <v>315</v>
      </c>
      <c r="B149" s="81" t="s">
        <v>42</v>
      </c>
      <c r="C149" s="81" t="s">
        <v>308</v>
      </c>
      <c r="D149" s="72" t="s">
        <v>15</v>
      </c>
      <c r="E149" s="73">
        <v>4</v>
      </c>
      <c r="F149" s="67"/>
      <c r="G149" s="68"/>
    </row>
    <row r="150" spans="1:7" x14ac:dyDescent="0.3">
      <c r="A150" s="76" t="s">
        <v>316</v>
      </c>
      <c r="B150" s="81" t="s">
        <v>42</v>
      </c>
      <c r="C150" s="71" t="s">
        <v>309</v>
      </c>
      <c r="D150" s="80" t="s">
        <v>15</v>
      </c>
      <c r="E150" s="73">
        <v>6</v>
      </c>
      <c r="F150" s="67"/>
      <c r="G150" s="68"/>
    </row>
    <row r="151" spans="1:7" x14ac:dyDescent="0.3">
      <c r="A151" s="76" t="s">
        <v>317</v>
      </c>
      <c r="B151" s="81" t="s">
        <v>42</v>
      </c>
      <c r="C151" s="71" t="s">
        <v>310</v>
      </c>
      <c r="D151" s="72" t="s">
        <v>15</v>
      </c>
      <c r="E151" s="73">
        <v>6</v>
      </c>
      <c r="F151" s="67"/>
      <c r="G151" s="68"/>
    </row>
    <row r="152" spans="1:7" x14ac:dyDescent="0.3">
      <c r="A152" s="76" t="s">
        <v>318</v>
      </c>
      <c r="B152" s="81" t="s">
        <v>42</v>
      </c>
      <c r="C152" s="71" t="s">
        <v>313</v>
      </c>
      <c r="D152" s="72" t="s">
        <v>15</v>
      </c>
      <c r="E152" s="73">
        <v>20</v>
      </c>
      <c r="F152" s="67"/>
      <c r="G152" s="68"/>
    </row>
    <row r="153" spans="1:7" x14ac:dyDescent="0.3">
      <c r="A153" s="76" t="s">
        <v>319</v>
      </c>
      <c r="B153" s="81" t="s">
        <v>42</v>
      </c>
      <c r="C153" s="71" t="s">
        <v>314</v>
      </c>
      <c r="D153" s="72" t="s">
        <v>15</v>
      </c>
      <c r="E153" s="73">
        <v>25</v>
      </c>
      <c r="F153" s="67"/>
      <c r="G153" s="68"/>
    </row>
    <row r="154" spans="1:7" x14ac:dyDescent="0.3">
      <c r="A154" s="76" t="s">
        <v>320</v>
      </c>
      <c r="B154" s="81" t="s">
        <v>42</v>
      </c>
      <c r="C154" s="71" t="s">
        <v>311</v>
      </c>
      <c r="D154" s="72" t="s">
        <v>198</v>
      </c>
      <c r="E154" s="73">
        <v>1</v>
      </c>
      <c r="F154" s="67"/>
      <c r="G154" s="68"/>
    </row>
    <row r="155" spans="1:7" ht="26.4" x14ac:dyDescent="0.3">
      <c r="A155" s="76" t="s">
        <v>321</v>
      </c>
      <c r="B155" s="81" t="s">
        <v>42</v>
      </c>
      <c r="C155" s="71" t="s">
        <v>312</v>
      </c>
      <c r="D155" s="72" t="s">
        <v>198</v>
      </c>
      <c r="E155" s="73">
        <v>1</v>
      </c>
      <c r="F155" s="67"/>
      <c r="G155" s="68"/>
    </row>
    <row r="156" spans="1:7" x14ac:dyDescent="0.3">
      <c r="A156" s="47" t="s">
        <v>277</v>
      </c>
      <c r="B156" s="48"/>
      <c r="C156" s="52" t="s">
        <v>196</v>
      </c>
      <c r="D156" s="53"/>
      <c r="E156" s="54"/>
      <c r="F156" s="55"/>
      <c r="G156" s="51">
        <f>SUM(G157:G159)</f>
        <v>0</v>
      </c>
    </row>
    <row r="157" spans="1:7" x14ac:dyDescent="0.3">
      <c r="A157" s="24" t="s">
        <v>429</v>
      </c>
      <c r="B157" s="26" t="s">
        <v>42</v>
      </c>
      <c r="C157" s="26" t="s">
        <v>197</v>
      </c>
      <c r="D157" s="27" t="s">
        <v>198</v>
      </c>
      <c r="E157" s="28">
        <v>1</v>
      </c>
      <c r="F157" s="29"/>
      <c r="G157" s="42">
        <f>E157*F157</f>
        <v>0</v>
      </c>
    </row>
    <row r="158" spans="1:7" x14ac:dyDescent="0.3">
      <c r="A158" s="24" t="s">
        <v>430</v>
      </c>
      <c r="B158" s="26" t="s">
        <v>42</v>
      </c>
      <c r="C158" s="26" t="s">
        <v>199</v>
      </c>
      <c r="D158" s="32" t="s">
        <v>198</v>
      </c>
      <c r="E158" s="33">
        <v>1</v>
      </c>
      <c r="F158" s="34"/>
      <c r="G158" s="43">
        <f t="shared" ref="G158" si="76">E158*F158</f>
        <v>0</v>
      </c>
    </row>
    <row r="159" spans="1:7" x14ac:dyDescent="0.3">
      <c r="A159" s="24" t="s">
        <v>431</v>
      </c>
      <c r="B159" s="26" t="s">
        <v>42</v>
      </c>
      <c r="C159" s="26" t="s">
        <v>200</v>
      </c>
      <c r="D159" s="32" t="s">
        <v>198</v>
      </c>
      <c r="E159" s="33">
        <v>1</v>
      </c>
      <c r="F159" s="34"/>
      <c r="G159" s="43">
        <f t="shared" ref="G159" si="77">E159*F159</f>
        <v>0</v>
      </c>
    </row>
    <row r="160" spans="1:7" x14ac:dyDescent="0.3">
      <c r="A160" s="47" t="s">
        <v>278</v>
      </c>
      <c r="B160" s="48"/>
      <c r="C160" s="52" t="s">
        <v>201</v>
      </c>
      <c r="D160" s="53"/>
      <c r="E160" s="54"/>
      <c r="F160" s="55"/>
      <c r="G160" s="51">
        <f>SUM(G161:G162)</f>
        <v>0</v>
      </c>
    </row>
    <row r="161" spans="1:7" x14ac:dyDescent="0.3">
      <c r="A161" s="24" t="s">
        <v>432</v>
      </c>
      <c r="B161" s="26" t="s">
        <v>42</v>
      </c>
      <c r="C161" s="26" t="s">
        <v>202</v>
      </c>
      <c r="D161" s="27" t="s">
        <v>198</v>
      </c>
      <c r="E161" s="28">
        <v>1</v>
      </c>
      <c r="F161" s="29"/>
      <c r="G161" s="42">
        <f>E161*F161</f>
        <v>0</v>
      </c>
    </row>
    <row r="162" spans="1:7" x14ac:dyDescent="0.3">
      <c r="A162" s="24" t="s">
        <v>433</v>
      </c>
      <c r="B162" s="26" t="s">
        <v>42</v>
      </c>
      <c r="C162" s="26" t="s">
        <v>203</v>
      </c>
      <c r="D162" s="32" t="s">
        <v>198</v>
      </c>
      <c r="E162" s="33">
        <v>1</v>
      </c>
      <c r="F162" s="34"/>
      <c r="G162" s="43">
        <f>E162*F162</f>
        <v>0</v>
      </c>
    </row>
    <row r="163" spans="1:7" ht="29.4" customHeight="1" x14ac:dyDescent="0.3">
      <c r="A163" s="92">
        <v>2</v>
      </c>
      <c r="B163" s="93"/>
      <c r="C163" s="132" t="s">
        <v>284</v>
      </c>
      <c r="D163" s="132"/>
      <c r="E163" s="132"/>
      <c r="F163" s="45"/>
      <c r="G163" s="66">
        <f>G164+G177+G202</f>
        <v>0</v>
      </c>
    </row>
    <row r="164" spans="1:7" x14ac:dyDescent="0.3">
      <c r="A164" s="109" t="s">
        <v>279</v>
      </c>
      <c r="B164" s="110"/>
      <c r="C164" s="50" t="s">
        <v>204</v>
      </c>
      <c r="D164" s="50"/>
      <c r="E164" s="50"/>
      <c r="F164" s="50"/>
      <c r="G164" s="56">
        <f>SUM(G165:G176)</f>
        <v>0</v>
      </c>
    </row>
    <row r="165" spans="1:7" x14ac:dyDescent="0.3">
      <c r="A165" s="90" t="s">
        <v>434</v>
      </c>
      <c r="B165" s="91" t="s">
        <v>42</v>
      </c>
      <c r="C165" s="91" t="s">
        <v>205</v>
      </c>
      <c r="D165" s="27" t="s">
        <v>32</v>
      </c>
      <c r="E165" s="28">
        <v>7</v>
      </c>
      <c r="F165" s="29"/>
      <c r="G165" s="42">
        <f>E165*F165</f>
        <v>0</v>
      </c>
    </row>
    <row r="166" spans="1:7" x14ac:dyDescent="0.3">
      <c r="A166" s="24" t="s">
        <v>435</v>
      </c>
      <c r="B166" s="26" t="s">
        <v>206</v>
      </c>
      <c r="C166" s="26" t="s">
        <v>207</v>
      </c>
      <c r="D166" s="32" t="s">
        <v>15</v>
      </c>
      <c r="E166" s="33">
        <v>97.5</v>
      </c>
      <c r="F166" s="34"/>
      <c r="G166" s="43">
        <f t="shared" ref="G166" si="78">E166*F166</f>
        <v>0</v>
      </c>
    </row>
    <row r="167" spans="1:7" x14ac:dyDescent="0.3">
      <c r="A167" s="24" t="s">
        <v>436</v>
      </c>
      <c r="B167" s="26" t="s">
        <v>208</v>
      </c>
      <c r="C167" s="26" t="s">
        <v>209</v>
      </c>
      <c r="D167" s="32" t="s">
        <v>29</v>
      </c>
      <c r="E167" s="33">
        <v>103</v>
      </c>
      <c r="F167" s="34"/>
      <c r="G167" s="43">
        <f t="shared" ref="G167" si="79">E167*F167</f>
        <v>0</v>
      </c>
    </row>
    <row r="168" spans="1:7" x14ac:dyDescent="0.3">
      <c r="A168" s="24" t="s">
        <v>437</v>
      </c>
      <c r="B168" s="26" t="s">
        <v>42</v>
      </c>
      <c r="C168" s="26" t="s">
        <v>210</v>
      </c>
      <c r="D168" s="32" t="s">
        <v>29</v>
      </c>
      <c r="E168" s="33">
        <v>103</v>
      </c>
      <c r="F168" s="34"/>
      <c r="G168" s="43">
        <f t="shared" ref="G168" si="80">E168*F168</f>
        <v>0</v>
      </c>
    </row>
    <row r="169" spans="1:7" ht="31.2" customHeight="1" x14ac:dyDescent="0.3">
      <c r="A169" s="24" t="s">
        <v>438</v>
      </c>
      <c r="B169" s="26" t="s">
        <v>211</v>
      </c>
      <c r="C169" s="26" t="s">
        <v>212</v>
      </c>
      <c r="D169" s="32" t="s">
        <v>15</v>
      </c>
      <c r="E169" s="33">
        <v>17.239999999999998</v>
      </c>
      <c r="F169" s="34"/>
      <c r="G169" s="43">
        <f t="shared" ref="G169" si="81">E169*F169</f>
        <v>0</v>
      </c>
    </row>
    <row r="170" spans="1:7" x14ac:dyDescent="0.3">
      <c r="A170" s="24" t="s">
        <v>439</v>
      </c>
      <c r="B170" s="25" t="s">
        <v>213</v>
      </c>
      <c r="C170" s="26" t="s">
        <v>214</v>
      </c>
      <c r="D170" s="32" t="s">
        <v>39</v>
      </c>
      <c r="E170" s="33">
        <v>9.75</v>
      </c>
      <c r="F170" s="34"/>
      <c r="G170" s="43">
        <f t="shared" ref="G170" si="82">E170*F170</f>
        <v>0</v>
      </c>
    </row>
    <row r="171" spans="1:7" ht="26.4" x14ac:dyDescent="0.3">
      <c r="A171" s="24" t="s">
        <v>440</v>
      </c>
      <c r="B171" s="26" t="s">
        <v>322</v>
      </c>
      <c r="C171" s="26" t="s">
        <v>215</v>
      </c>
      <c r="D171" s="32" t="s">
        <v>15</v>
      </c>
      <c r="E171" s="33">
        <v>97.5</v>
      </c>
      <c r="F171" s="34"/>
      <c r="G171" s="43">
        <f t="shared" ref="G171" si="83">E171*F171</f>
        <v>0</v>
      </c>
    </row>
    <row r="172" spans="1:7" x14ac:dyDescent="0.3">
      <c r="A172" s="24" t="s">
        <v>441</v>
      </c>
      <c r="B172" s="26" t="s">
        <v>216</v>
      </c>
      <c r="C172" s="26" t="s">
        <v>217</v>
      </c>
      <c r="D172" s="32" t="s">
        <v>15</v>
      </c>
      <c r="E172" s="33">
        <v>97.5</v>
      </c>
      <c r="F172" s="34"/>
      <c r="G172" s="43">
        <f t="shared" ref="G172" si="84">E172*F172</f>
        <v>0</v>
      </c>
    </row>
    <row r="173" spans="1:7" x14ac:dyDescent="0.3">
      <c r="A173" s="24" t="s">
        <v>442</v>
      </c>
      <c r="B173" s="26" t="s">
        <v>218</v>
      </c>
      <c r="C173" s="26" t="s">
        <v>219</v>
      </c>
      <c r="D173" s="32" t="s">
        <v>220</v>
      </c>
      <c r="E173" s="33">
        <v>7</v>
      </c>
      <c r="F173" s="34"/>
      <c r="G173" s="43">
        <f t="shared" ref="G173" si="85">E173*F173</f>
        <v>0</v>
      </c>
    </row>
    <row r="174" spans="1:7" ht="33.6" customHeight="1" x14ac:dyDescent="0.3">
      <c r="A174" s="24" t="s">
        <v>443</v>
      </c>
      <c r="B174" s="26" t="s">
        <v>323</v>
      </c>
      <c r="C174" s="26" t="s">
        <v>221</v>
      </c>
      <c r="D174" s="32" t="s">
        <v>29</v>
      </c>
      <c r="E174" s="33">
        <v>10</v>
      </c>
      <c r="F174" s="34"/>
      <c r="G174" s="43">
        <f t="shared" ref="G174" si="86">E174*F174</f>
        <v>0</v>
      </c>
    </row>
    <row r="175" spans="1:7" ht="31.2" customHeight="1" x14ac:dyDescent="0.3">
      <c r="A175" s="24" t="s">
        <v>444</v>
      </c>
      <c r="B175" s="26" t="s">
        <v>222</v>
      </c>
      <c r="C175" s="26" t="s">
        <v>223</v>
      </c>
      <c r="D175" s="32" t="s">
        <v>15</v>
      </c>
      <c r="E175" s="33">
        <v>12</v>
      </c>
      <c r="F175" s="34"/>
      <c r="G175" s="43">
        <f t="shared" ref="G175" si="87">E175*F175</f>
        <v>0</v>
      </c>
    </row>
    <row r="176" spans="1:7" x14ac:dyDescent="0.3">
      <c r="A176" s="24" t="s">
        <v>445</v>
      </c>
      <c r="B176" s="35" t="s">
        <v>42</v>
      </c>
      <c r="C176" s="26" t="s">
        <v>224</v>
      </c>
      <c r="D176" s="32" t="s">
        <v>15</v>
      </c>
      <c r="E176" s="33">
        <v>5</v>
      </c>
      <c r="F176" s="34"/>
      <c r="G176" s="43">
        <f t="shared" ref="G176" si="88">E176*F176</f>
        <v>0</v>
      </c>
    </row>
    <row r="177" spans="1:7" x14ac:dyDescent="0.3">
      <c r="A177" s="47" t="s">
        <v>280</v>
      </c>
      <c r="B177" s="48"/>
      <c r="C177" s="52" t="s">
        <v>225</v>
      </c>
      <c r="D177" s="53"/>
      <c r="E177" s="53"/>
      <c r="F177" s="53"/>
      <c r="G177" s="51">
        <f>SUM(G178:G201)</f>
        <v>0</v>
      </c>
    </row>
    <row r="178" spans="1:7" ht="26.4" x14ac:dyDescent="0.3">
      <c r="A178" s="24" t="s">
        <v>446</v>
      </c>
      <c r="B178" s="26" t="s">
        <v>324</v>
      </c>
      <c r="C178" s="26" t="s">
        <v>226</v>
      </c>
      <c r="D178" s="27" t="s">
        <v>32</v>
      </c>
      <c r="E178" s="28">
        <v>7</v>
      </c>
      <c r="F178" s="29"/>
      <c r="G178" s="42">
        <f>E178*F178</f>
        <v>0</v>
      </c>
    </row>
    <row r="179" spans="1:7" x14ac:dyDescent="0.3">
      <c r="A179" s="24" t="s">
        <v>447</v>
      </c>
      <c r="B179" s="26" t="s">
        <v>227</v>
      </c>
      <c r="C179" s="26" t="s">
        <v>228</v>
      </c>
      <c r="D179" s="32" t="s">
        <v>220</v>
      </c>
      <c r="E179" s="33">
        <v>7</v>
      </c>
      <c r="F179" s="34"/>
      <c r="G179" s="43">
        <f t="shared" ref="G179" si="89">E179*F179</f>
        <v>0</v>
      </c>
    </row>
    <row r="180" spans="1:7" ht="26.4" x14ac:dyDescent="0.3">
      <c r="A180" s="24" t="s">
        <v>448</v>
      </c>
      <c r="B180" s="26" t="s">
        <v>325</v>
      </c>
      <c r="C180" s="26" t="s">
        <v>229</v>
      </c>
      <c r="D180" s="32" t="s">
        <v>15</v>
      </c>
      <c r="E180" s="33">
        <v>97.5</v>
      </c>
      <c r="F180" s="34"/>
      <c r="G180" s="43">
        <f t="shared" ref="G180" si="90">E180*F180</f>
        <v>0</v>
      </c>
    </row>
    <row r="181" spans="1:7" ht="26.4" x14ac:dyDescent="0.3">
      <c r="A181" s="24" t="s">
        <v>449</v>
      </c>
      <c r="B181" s="26" t="s">
        <v>326</v>
      </c>
      <c r="C181" s="26" t="s">
        <v>230</v>
      </c>
      <c r="D181" s="32" t="s">
        <v>15</v>
      </c>
      <c r="E181" s="33">
        <v>97.5</v>
      </c>
      <c r="F181" s="34"/>
      <c r="G181" s="43">
        <f t="shared" ref="G181" si="91">E181*F181</f>
        <v>0</v>
      </c>
    </row>
    <row r="182" spans="1:7" ht="26.4" x14ac:dyDescent="0.3">
      <c r="A182" s="24" t="s">
        <v>450</v>
      </c>
      <c r="B182" s="26" t="s">
        <v>327</v>
      </c>
      <c r="C182" s="26" t="s">
        <v>231</v>
      </c>
      <c r="D182" s="32" t="s">
        <v>15</v>
      </c>
      <c r="E182" s="33">
        <v>97.5</v>
      </c>
      <c r="F182" s="34"/>
      <c r="G182" s="43">
        <f t="shared" ref="G182" si="92">E182*F182</f>
        <v>0</v>
      </c>
    </row>
    <row r="183" spans="1:7" ht="31.8" customHeight="1" x14ac:dyDescent="0.3">
      <c r="A183" s="24" t="s">
        <v>451</v>
      </c>
      <c r="B183" s="26" t="s">
        <v>328</v>
      </c>
      <c r="C183" s="26" t="s">
        <v>232</v>
      </c>
      <c r="D183" s="32" t="s">
        <v>15</v>
      </c>
      <c r="E183" s="33">
        <v>105.75</v>
      </c>
      <c r="F183" s="34"/>
      <c r="G183" s="43">
        <f t="shared" ref="G183" si="93">E183*F183</f>
        <v>0</v>
      </c>
    </row>
    <row r="184" spans="1:7" ht="41.4" customHeight="1" x14ac:dyDescent="0.3">
      <c r="A184" s="24" t="s">
        <v>452</v>
      </c>
      <c r="B184" s="26" t="s">
        <v>329</v>
      </c>
      <c r="C184" s="26" t="s">
        <v>233</v>
      </c>
      <c r="D184" s="32" t="s">
        <v>15</v>
      </c>
      <c r="E184" s="33">
        <v>105.75</v>
      </c>
      <c r="F184" s="34"/>
      <c r="G184" s="43">
        <f t="shared" ref="G184" si="94">E184*F184</f>
        <v>0</v>
      </c>
    </row>
    <row r="185" spans="1:7" ht="26.4" x14ac:dyDescent="0.3">
      <c r="A185" s="86" t="s">
        <v>453</v>
      </c>
      <c r="B185" s="89" t="s">
        <v>328</v>
      </c>
      <c r="C185" s="89" t="s">
        <v>234</v>
      </c>
      <c r="D185" s="72" t="s">
        <v>15</v>
      </c>
      <c r="E185" s="73">
        <v>105.75</v>
      </c>
      <c r="F185" s="67"/>
      <c r="G185" s="68">
        <f t="shared" ref="G185" si="95">E185*F185</f>
        <v>0</v>
      </c>
    </row>
    <row r="186" spans="1:7" ht="26.4" x14ac:dyDescent="0.3">
      <c r="A186" s="86" t="s">
        <v>454</v>
      </c>
      <c r="B186" s="89" t="s">
        <v>330</v>
      </c>
      <c r="C186" s="89" t="s">
        <v>235</v>
      </c>
      <c r="D186" s="72" t="s">
        <v>15</v>
      </c>
      <c r="E186" s="73">
        <v>105.75</v>
      </c>
      <c r="F186" s="67"/>
      <c r="G186" s="68">
        <f t="shared" ref="G186" si="96">E186*F186</f>
        <v>0</v>
      </c>
    </row>
    <row r="187" spans="1:7" ht="26.4" x14ac:dyDescent="0.3">
      <c r="A187" s="90" t="s">
        <v>455</v>
      </c>
      <c r="B187" s="91" t="s">
        <v>331</v>
      </c>
      <c r="C187" s="91" t="s">
        <v>236</v>
      </c>
      <c r="D187" s="27" t="s">
        <v>220</v>
      </c>
      <c r="E187" s="28">
        <v>7</v>
      </c>
      <c r="F187" s="29"/>
      <c r="G187" s="42">
        <f t="shared" ref="G187" si="97">E187*F187</f>
        <v>0</v>
      </c>
    </row>
    <row r="188" spans="1:7" ht="26.4" x14ac:dyDescent="0.3">
      <c r="A188" s="24" t="s">
        <v>456</v>
      </c>
      <c r="B188" s="26" t="s">
        <v>332</v>
      </c>
      <c r="C188" s="26" t="s">
        <v>237</v>
      </c>
      <c r="D188" s="32" t="s">
        <v>15</v>
      </c>
      <c r="E188" s="33">
        <v>97.5</v>
      </c>
      <c r="F188" s="34"/>
      <c r="G188" s="43">
        <f t="shared" ref="G188" si="98">E188*F188</f>
        <v>0</v>
      </c>
    </row>
    <row r="189" spans="1:7" ht="26.4" x14ac:dyDescent="0.3">
      <c r="A189" s="24" t="s">
        <v>457</v>
      </c>
      <c r="B189" s="26" t="s">
        <v>333</v>
      </c>
      <c r="C189" s="26" t="s">
        <v>238</v>
      </c>
      <c r="D189" s="32" t="s">
        <v>29</v>
      </c>
      <c r="E189" s="33">
        <v>103</v>
      </c>
      <c r="F189" s="34"/>
      <c r="G189" s="43">
        <f t="shared" ref="G189" si="99">E189*F189</f>
        <v>0</v>
      </c>
    </row>
    <row r="190" spans="1:7" x14ac:dyDescent="0.3">
      <c r="A190" s="24" t="s">
        <v>458</v>
      </c>
      <c r="B190" s="26" t="s">
        <v>239</v>
      </c>
      <c r="C190" s="26" t="s">
        <v>240</v>
      </c>
      <c r="D190" s="32" t="s">
        <v>29</v>
      </c>
      <c r="E190" s="33">
        <v>103</v>
      </c>
      <c r="F190" s="34"/>
      <c r="G190" s="43">
        <f t="shared" ref="G190" si="100">E190*F190</f>
        <v>0</v>
      </c>
    </row>
    <row r="191" spans="1:7" ht="26.4" x14ac:dyDescent="0.3">
      <c r="A191" s="24" t="s">
        <v>459</v>
      </c>
      <c r="B191" s="26" t="s">
        <v>325</v>
      </c>
      <c r="C191" s="26" t="s">
        <v>241</v>
      </c>
      <c r="D191" s="32" t="s">
        <v>15</v>
      </c>
      <c r="E191" s="33">
        <v>97.5</v>
      </c>
      <c r="F191" s="34"/>
      <c r="G191" s="43">
        <f t="shared" ref="G191" si="101">E191*F191</f>
        <v>0</v>
      </c>
    </row>
    <row r="192" spans="1:7" ht="33.6" customHeight="1" x14ac:dyDescent="0.3">
      <c r="A192" s="24" t="s">
        <v>460</v>
      </c>
      <c r="B192" s="26" t="s">
        <v>328</v>
      </c>
      <c r="C192" s="26" t="s">
        <v>339</v>
      </c>
      <c r="D192" s="32" t="s">
        <v>15</v>
      </c>
      <c r="E192" s="33">
        <v>97.5</v>
      </c>
      <c r="F192" s="34"/>
      <c r="G192" s="43">
        <f t="shared" ref="G192" si="102">E192*F192</f>
        <v>0</v>
      </c>
    </row>
    <row r="193" spans="1:7" ht="26.4" x14ac:dyDescent="0.3">
      <c r="A193" s="24" t="s">
        <v>461</v>
      </c>
      <c r="B193" s="26" t="s">
        <v>334</v>
      </c>
      <c r="C193" s="26" t="s">
        <v>242</v>
      </c>
      <c r="D193" s="32" t="s">
        <v>29</v>
      </c>
      <c r="E193" s="33">
        <v>103</v>
      </c>
      <c r="F193" s="34"/>
      <c r="G193" s="43">
        <f t="shared" ref="G193" si="103">E193*F193</f>
        <v>0</v>
      </c>
    </row>
    <row r="194" spans="1:7" ht="26.4" x14ac:dyDescent="0.3">
      <c r="A194" s="24" t="s">
        <v>462</v>
      </c>
      <c r="B194" s="26" t="s">
        <v>334</v>
      </c>
      <c r="C194" s="26" t="s">
        <v>243</v>
      </c>
      <c r="D194" s="32" t="s">
        <v>15</v>
      </c>
      <c r="E194" s="33">
        <v>97.5</v>
      </c>
      <c r="F194" s="34"/>
      <c r="G194" s="43">
        <f t="shared" ref="G194" si="104">E194*F194</f>
        <v>0</v>
      </c>
    </row>
    <row r="195" spans="1:7" ht="26.4" x14ac:dyDescent="0.3">
      <c r="A195" s="24" t="s">
        <v>463</v>
      </c>
      <c r="B195" s="26" t="s">
        <v>335</v>
      </c>
      <c r="C195" s="26" t="s">
        <v>244</v>
      </c>
      <c r="D195" s="32" t="s">
        <v>15</v>
      </c>
      <c r="E195" s="33">
        <v>97.5</v>
      </c>
      <c r="F195" s="34"/>
      <c r="G195" s="43">
        <f t="shared" ref="G195" si="105">E195*F195</f>
        <v>0</v>
      </c>
    </row>
    <row r="196" spans="1:7" ht="26.4" x14ac:dyDescent="0.3">
      <c r="A196" s="24" t="s">
        <v>464</v>
      </c>
      <c r="B196" s="26" t="s">
        <v>328</v>
      </c>
      <c r="C196" s="26" t="s">
        <v>245</v>
      </c>
      <c r="D196" s="32" t="s">
        <v>15</v>
      </c>
      <c r="E196" s="33">
        <v>97.5</v>
      </c>
      <c r="F196" s="34"/>
      <c r="G196" s="43">
        <f t="shared" ref="G196" si="106">E196*F196</f>
        <v>0</v>
      </c>
    </row>
    <row r="197" spans="1:7" ht="26.4" x14ac:dyDescent="0.3">
      <c r="A197" s="24" t="s">
        <v>465</v>
      </c>
      <c r="B197" s="26" t="s">
        <v>336</v>
      </c>
      <c r="C197" s="26" t="s">
        <v>246</v>
      </c>
      <c r="D197" s="32" t="s">
        <v>29</v>
      </c>
      <c r="E197" s="33">
        <v>10</v>
      </c>
      <c r="F197" s="34"/>
      <c r="G197" s="43">
        <f t="shared" ref="G197" si="107">E197*F197</f>
        <v>0</v>
      </c>
    </row>
    <row r="198" spans="1:7" x14ac:dyDescent="0.3">
      <c r="A198" s="24" t="s">
        <v>466</v>
      </c>
      <c r="B198" s="26" t="s">
        <v>247</v>
      </c>
      <c r="C198" s="26" t="s">
        <v>248</v>
      </c>
      <c r="D198" s="32" t="s">
        <v>220</v>
      </c>
      <c r="E198" s="33">
        <v>12</v>
      </c>
      <c r="F198" s="34"/>
      <c r="G198" s="43">
        <f t="shared" ref="G198" si="108">E198*F198</f>
        <v>0</v>
      </c>
    </row>
    <row r="199" spans="1:7" x14ac:dyDescent="0.3">
      <c r="A199" s="24" t="s">
        <v>467</v>
      </c>
      <c r="B199" s="26" t="s">
        <v>249</v>
      </c>
      <c r="C199" s="26" t="s">
        <v>250</v>
      </c>
      <c r="D199" s="32" t="s">
        <v>15</v>
      </c>
      <c r="E199" s="33">
        <v>220</v>
      </c>
      <c r="F199" s="34"/>
      <c r="G199" s="43">
        <f t="shared" ref="G199" si="109">E199*F199</f>
        <v>0</v>
      </c>
    </row>
    <row r="200" spans="1:7" ht="26.4" x14ac:dyDescent="0.3">
      <c r="A200" s="24" t="s">
        <v>468</v>
      </c>
      <c r="B200" s="26" t="s">
        <v>337</v>
      </c>
      <c r="C200" s="26" t="s">
        <v>251</v>
      </c>
      <c r="D200" s="32" t="s">
        <v>29</v>
      </c>
      <c r="E200" s="33">
        <v>23</v>
      </c>
      <c r="F200" s="34"/>
      <c r="G200" s="43">
        <f t="shared" ref="G200" si="110">E200*F200</f>
        <v>0</v>
      </c>
    </row>
    <row r="201" spans="1:7" ht="26.4" x14ac:dyDescent="0.3">
      <c r="A201" s="24" t="s">
        <v>469</v>
      </c>
      <c r="B201" s="26" t="s">
        <v>338</v>
      </c>
      <c r="C201" s="26" t="s">
        <v>252</v>
      </c>
      <c r="D201" s="32" t="s">
        <v>15</v>
      </c>
      <c r="E201" s="33">
        <v>23</v>
      </c>
      <c r="F201" s="34"/>
      <c r="G201" s="43">
        <f t="shared" ref="G201" si="111">E201*F201</f>
        <v>0</v>
      </c>
    </row>
    <row r="202" spans="1:7" x14ac:dyDescent="0.3">
      <c r="A202" s="87" t="s">
        <v>281</v>
      </c>
      <c r="B202" s="48"/>
      <c r="C202" s="52" t="s">
        <v>253</v>
      </c>
      <c r="D202" s="53"/>
      <c r="E202" s="53"/>
      <c r="F202" s="53"/>
      <c r="G202" s="51">
        <f>SUM(G203:G204)</f>
        <v>0</v>
      </c>
    </row>
    <row r="203" spans="1:7" x14ac:dyDescent="0.3">
      <c r="A203" s="86" t="s">
        <v>470</v>
      </c>
      <c r="B203" s="85" t="s">
        <v>42</v>
      </c>
      <c r="C203" s="26" t="s">
        <v>202</v>
      </c>
      <c r="D203" s="27" t="s">
        <v>198</v>
      </c>
      <c r="E203" s="28">
        <v>1</v>
      </c>
      <c r="F203" s="29"/>
      <c r="G203" s="42">
        <f>E203*F203</f>
        <v>0</v>
      </c>
    </row>
    <row r="204" spans="1:7" x14ac:dyDescent="0.3">
      <c r="A204" s="86" t="s">
        <v>471</v>
      </c>
      <c r="B204" s="88" t="s">
        <v>42</v>
      </c>
      <c r="C204" s="89" t="s">
        <v>254</v>
      </c>
      <c r="D204" s="72" t="s">
        <v>198</v>
      </c>
      <c r="E204" s="73">
        <v>1</v>
      </c>
      <c r="F204" s="67"/>
      <c r="G204" s="68">
        <f>E204*F204</f>
        <v>0</v>
      </c>
    </row>
    <row r="206" spans="1:7" x14ac:dyDescent="0.3">
      <c r="A206" s="36"/>
    </row>
  </sheetData>
  <mergeCells count="32">
    <mergeCell ref="C106:E106"/>
    <mergeCell ref="C115:D115"/>
    <mergeCell ref="C118:D118"/>
    <mergeCell ref="C123:E123"/>
    <mergeCell ref="C163:E163"/>
    <mergeCell ref="D1:G1"/>
    <mergeCell ref="C9:C10"/>
    <mergeCell ref="A1:B1"/>
    <mergeCell ref="A3:B3"/>
    <mergeCell ref="A2:G2"/>
    <mergeCell ref="A4:B4"/>
    <mergeCell ref="A5:B5"/>
    <mergeCell ref="A6:B6"/>
    <mergeCell ref="A7:B7"/>
    <mergeCell ref="A8:B8"/>
    <mergeCell ref="A9:B10"/>
    <mergeCell ref="D5:G5"/>
    <mergeCell ref="D6:G6"/>
    <mergeCell ref="B16:C16"/>
    <mergeCell ref="C96:E96"/>
    <mergeCell ref="C100:E100"/>
    <mergeCell ref="D7:G7"/>
    <mergeCell ref="D8:G8"/>
    <mergeCell ref="D9:G10"/>
    <mergeCell ref="C54:E54"/>
    <mergeCell ref="C69:E69"/>
    <mergeCell ref="C73:E73"/>
    <mergeCell ref="C76:E76"/>
    <mergeCell ref="C81:D81"/>
    <mergeCell ref="C91:E91"/>
    <mergeCell ref="C94:E94"/>
    <mergeCell ref="B14:C1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&amp;LKosztorys ofertowy&amp;RStrona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Masztalarska 8 Poznan.KST</dc:title>
  <dc:creator>Łukasz Kłosiński</dc:creator>
  <cp:lastModifiedBy>Marcin</cp:lastModifiedBy>
  <cp:lastPrinted>2019-06-24T13:30:15Z</cp:lastPrinted>
  <dcterms:created xsi:type="dcterms:W3CDTF">2019-06-17T07:55:06Z</dcterms:created>
  <dcterms:modified xsi:type="dcterms:W3CDTF">2019-06-26T06:46:48Z</dcterms:modified>
</cp:coreProperties>
</file>